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029"/>
  <workbookPr hidePivotFieldList="1"/>
  <mc:AlternateContent xmlns:mc="http://schemas.openxmlformats.org/markup-compatibility/2006">
    <mc:Choice Requires="x15">
      <x15ac:absPath xmlns:x15ac="http://schemas.microsoft.com/office/spreadsheetml/2010/11/ac" url="C:\Users\Marian\Documents\IT\DAX\DAX Patterns\DAXP221-EXC-01-parent-child-hierarchies\"/>
    </mc:Choice>
  </mc:AlternateContent>
  <xr:revisionPtr revIDLastSave="0" documentId="13_ncr:1_{2332D9FD-A4C5-4F92-A782-39077C044BAF}" xr6:coauthVersionLast="47" xr6:coauthVersionMax="47" xr10:uidLastSave="{00000000-0000-0000-0000-000000000000}"/>
  <bookViews>
    <workbookView xWindow="28690" yWindow="-110" windowWidth="24220" windowHeight="18220" xr2:uid="{00000000-000D-0000-FFFF-FFFF00000000}"/>
  </bookViews>
  <sheets>
    <sheet name="3YearsPlan" sheetId="15" r:id="rId1"/>
  </sheets>
  <definedNames>
    <definedName name="Slicer_Category11111">#N/A</definedName>
  </definedNames>
  <calcPr calcId="191029"/>
  <pivotCaches>
    <pivotCache cacheId="227" r:id="rId2"/>
  </pivotCaches>
  <extLst>
    <ext xmlns:x14="http://schemas.microsoft.com/office/spreadsheetml/2009/9/main" uri="{876F7934-8845-4945-9796-88D515C7AA90}">
      <x14:pivotCaches>
        <pivotCache cacheId="54" r:id="rId3"/>
      </x14:pivotCaches>
    </ext>
    <ext xmlns:x14="http://schemas.microsoft.com/office/spreadsheetml/2009/9/main" uri="{BBE1A952-AA13-448e-AADC-164F8A28A991}">
      <x14:slicerCaches>
        <x14:slicerCache r:id="rId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count_5f2d8513-7f73-45c2-89d7-209b2a33dbd6" name="Account" connection="Query - Account"/>
          <x15:modelTable id="Entity_7eb89690-4a3b-4ae9-82be-3ac50309ef5e" name="Entity" connection="Query - Entity"/>
          <x15:modelTable id="Date_c6ef110c-7edc-4d5f-958a-5aa9fd98a6ce" name="Date" connection="Query - Date"/>
          <x15:modelTable id="StrategyPlan_e187b526-96f9-4cbf-adbc-43a79bb14f92" name="StrategyPlan" connection="Query - StrategyPlan"/>
        </x15:modelTables>
        <x15:modelRelationships>
          <x15:modelRelationship fromTable="StrategyPlan" fromColumn="AccountKey" toTable="Account" toColumn="AccountKey"/>
          <x15:modelRelationship fromTable="StrategyPlan" fromColumn="EntityKey" toTable="Entity" toColumn="EntityKey"/>
          <x15:modelRelationship fromTable="StrategyPlan" fromColumn="Datekey" toTable="Date" toColumn="Date"/>
        </x15:modelRelationships>
      </x15:dataModel>
    </ext>
  </extLst>
</workbook>
</file>

<file path=xl/calcChain.xml><?xml version="1.0" encoding="utf-8"?>
<calcChain xmlns="http://schemas.openxmlformats.org/spreadsheetml/2006/main">
  <c r="G5" i="15" l="1"/>
  <c r="G4" i="15"/>
  <c r="F5" i="15"/>
  <c r="F4" i="15"/>
  <c r="E5" i="15"/>
  <c r="E4" i="15"/>
  <c r="D4" i="15"/>
  <c r="D5" i="15"/>
  <c r="C5" i="15"/>
  <c r="C4" i="15"/>
  <c r="B5" i="15"/>
  <c r="B16" i="15"/>
  <c r="G16" i="15" s="1"/>
  <c r="B15" i="15"/>
  <c r="G15" i="15" s="1"/>
  <c r="B20" i="15"/>
  <c r="B14" i="15"/>
  <c r="G14" i="15" s="1"/>
  <c r="B24" i="15"/>
  <c r="B13" i="15"/>
  <c r="G13" i="15" s="1"/>
  <c r="B11" i="15"/>
  <c r="B22" i="15"/>
  <c r="B12" i="15"/>
  <c r="G12" i="15" s="1"/>
  <c r="E15" i="15"/>
  <c r="E13" i="15"/>
  <c r="E11" i="15"/>
  <c r="B7" i="15"/>
  <c r="G7" i="15" s="1"/>
  <c r="D7" i="15"/>
  <c r="D15" i="15"/>
  <c r="D13" i="15"/>
  <c r="D11" i="15"/>
  <c r="D20" i="15"/>
  <c r="B18" i="15"/>
  <c r="C7" i="15"/>
  <c r="C15" i="15"/>
  <c r="C13" i="15"/>
  <c r="C11" i="15"/>
  <c r="C20" i="15"/>
  <c r="B17" i="15"/>
  <c r="B8" i="15"/>
  <c r="D14" i="15"/>
  <c r="E14" i="15"/>
  <c r="D24" i="15"/>
  <c r="E24" i="15"/>
  <c r="E20" i="15"/>
  <c r="E16" i="15"/>
  <c r="C22" i="15"/>
  <c r="D22" i="15"/>
  <c r="E22" i="15"/>
  <c r="C12" i="15"/>
  <c r="D12" i="15"/>
  <c r="E12" i="15"/>
  <c r="D16" i="15"/>
  <c r="E7" i="15"/>
  <c r="C24" i="15"/>
  <c r="C14" i="15"/>
  <c r="C16" i="15"/>
  <c r="C18" i="15"/>
  <c r="D18" i="15"/>
  <c r="E18" i="15"/>
  <c r="C17" i="15"/>
  <c r="D17" i="15"/>
  <c r="E17" i="15"/>
  <c r="C8" i="15"/>
  <c r="D8" i="15"/>
  <c r="E8" i="15"/>
  <c r="F15" i="15"/>
  <c r="F7" i="15"/>
  <c r="F16" i="15"/>
  <c r="F13" i="15"/>
  <c r="F17" i="15"/>
  <c r="F18" i="15"/>
  <c r="F8" i="15"/>
  <c r="F11" i="15"/>
  <c r="F20" i="15"/>
  <c r="F12" i="15"/>
  <c r="F24" i="15"/>
  <c r="F22" i="15"/>
  <c r="F14" i="15"/>
  <c r="G8" i="15"/>
  <c r="G17" i="15"/>
  <c r="G24" i="15"/>
  <c r="G22" i="15"/>
  <c r="G18" i="15"/>
  <c r="G11" i="15"/>
  <c r="G20" i="15"/>
  <c r="G9" i="15" l="1"/>
  <c r="F9" i="15"/>
  <c r="E9" i="15"/>
  <c r="C9" i="15"/>
  <c r="D9" i="1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0FD4D5C-CD81-41D0-9482-160AAD8F8DFC}" name="Query - Account" description="Connection to the 'Account' query in the workbook." type="100" refreshedVersion="6" minRefreshableVersion="5">
    <extLst>
      <ext xmlns:x15="http://schemas.microsoft.com/office/spreadsheetml/2010/11/main" uri="{DE250136-89BD-433C-8126-D09CA5730AF9}">
        <x15:connection id="072b27cd-d731-4857-9a2f-ffe65cb57ca1"/>
      </ext>
    </extLst>
  </connection>
  <connection id="2" xr16:uid="{0355C4B0-664A-433A-B8F7-4707D462DEEB}" name="Query - Date" description="Connection to the 'Date' query in the workbook." type="100" refreshedVersion="6" minRefreshableVersion="5">
    <extLst>
      <ext xmlns:x15="http://schemas.microsoft.com/office/spreadsheetml/2010/11/main" uri="{DE250136-89BD-433C-8126-D09CA5730AF9}">
        <x15:connection id="4261f3f7-2462-46fe-83da-ea6ef1f60f42"/>
      </ext>
    </extLst>
  </connection>
  <connection id="3" xr16:uid="{0BE86C15-692D-4867-8F1A-AA3D62DA522C}" name="Query - Entity" description="Connection to the 'Entity' query in the workbook." type="100" refreshedVersion="6" minRefreshableVersion="5">
    <extLst>
      <ext xmlns:x15="http://schemas.microsoft.com/office/spreadsheetml/2010/11/main" uri="{DE250136-89BD-433C-8126-D09CA5730AF9}">
        <x15:connection id="55bd4520-b599-43fd-b585-34f0f8bc08c1"/>
      </ext>
    </extLst>
  </connection>
  <connection id="4" xr16:uid="{C0271328-4FA7-4314-8D88-48396116FE7D}" keepAlive="1" name="Query - ProductCategory" description="Connection to the 'ProductCategory' query in the workbook." type="5" refreshedVersion="0" background="1">
    <dbPr connection="Provider=Microsoft.Mashup.OleDb.1;Data Source=$Workbook$;Location=ProductCategory;Extended Properties=&quot;&quot;" command="SELECT * FROM [ProductCategory]"/>
  </connection>
  <connection id="5" xr16:uid="{4C484022-1CD0-4468-A8A6-F152E194B45E}" keepAlive="1" name="Query - Scenario" description="Connection to the 'Scenario' query in the workbook." type="5" refreshedVersion="0" background="1">
    <dbPr connection="Provider=Microsoft.Mashup.OleDb.1;Data Source=$Workbook$;Location=Scenario;Extended Properties=&quot;&quot;" command="SELECT * FROM [Scenario]"/>
  </connection>
  <connection id="6" xr16:uid="{4E66E8FF-BDCF-4C38-B178-0271E1432191}" name="Query - StrategyPlan" description="Connection to the 'StrategyPlan' query in the workbook." type="100" refreshedVersion="6" minRefreshableVersion="5">
    <extLst>
      <ext xmlns:x15="http://schemas.microsoft.com/office/spreadsheetml/2010/11/main" uri="{DE250136-89BD-433C-8126-D09CA5730AF9}">
        <x15:connection id="2f31fa63-4879-41be-8505-13d7dc41275a"/>
      </ext>
    </extLst>
  </connection>
  <connection id="7" xr16:uid="{4054A258-1485-4ACB-AB5A-F9A5371AD35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3">
    <s v="ThisWorkbookDataModel"/>
    <s v="[Account].[Accounts].[Level1].&amp;[Profit and Loss after tax].&amp;[Profit and Loss before tax].&amp;[Expense].&amp;[Selling, General &amp; Administrative Expenses].&amp;[Other Expenses]"/>
    <s v="[Measures].[Signed Total]"/>
    <s v="[Account].[Accounts].[Level1].&amp;[Profit and Loss after tax].&amp;[Profit and Loss before tax].&amp;[Expense].&amp;[Selling, General &amp; Administrative Expenses].&amp;[Marketing Cost]"/>
    <s v="[Account].[Accounts].[Level1].&amp;[Profit and Loss after tax].&amp;[Profit and Loss before tax]"/>
    <s v="[Account].[Accounts].[Level1].&amp;[Profit and Loss after tax].&amp;[Profit and Loss before tax].&amp;[Expense].&amp;[Selling, General &amp; Administrative Expenses].&amp;[Light, Heat, Communication Cost]"/>
    <s v="[Account].[Accounts].[Level1].&amp;[Profit and Loss after tax]"/>
    <s v="[Account].[Accounts].[Level1].&amp;[Profit and Loss after tax].&amp;[Profit and Loss before tax].&amp;[Expense].&amp;[Selling, General &amp; Administrative Expenses].&amp;[IT Cost]"/>
    <s v="[Date].[CalendarYear].&amp;[2009]"/>
    <s v="[StrategyPlan].[Scenario].&amp;[Forecast]"/>
    <s v="[Account].[Accounts].[Level1].&amp;[Profit and Loss after tax].&amp;[Profit and Loss before tax].&amp;[Expense].&amp;[Selling, General &amp; Administrative Expenses].&amp;[Administration Expense]"/>
    <s v="[Account].[Accounts].[Level1].&amp;[Profit and Loss after tax].&amp;[Taxation]"/>
    <s v="[Account].[Accounts].[Level1].&amp;[Profit and Loss after tax].&amp;[Profit and Loss before tax].&amp;[Expense].&amp;[Selling, General &amp; Administrative Expenses].&amp;[Human Capital]"/>
    <s v="[StrategyPlan].[Scenario].&amp;[Budget]"/>
    <s v="[Account].[Accounts].[Level1].&amp;[Profit and Loss after tax].&amp;[Profit and Loss before tax].&amp;[Income].&amp;[Sale Revenue]"/>
    <s v="[StrategyPlan].[Scenario].&amp;[Actual]"/>
    <s v="[Account].[Accounts].[Level1].&amp;[Profit and Loss after tax].&amp;[Profit and Loss before tax].&amp;[Expense].&amp;[Selling, General &amp; Administrative Expenses]"/>
    <s v="[Account].[Accounts].[Level1].&amp;[Profit and Loss after tax].&amp;[Profit and Loss before tax].&amp;[Expense].&amp;[Selling, General &amp; Administrative Expenses].&amp;[Property Costs]"/>
    <s v="[Account].[Accounts].[Level1].&amp;[Profit and Loss after tax].&amp;[Profit and Loss before tax].&amp;[Expense].&amp;[Cost of Goods Sold]"/>
    <s v="#,0.00"/>
    <s v="{[StrategyPlan].[Category].[All]}"/>
    <s v="[Date].[CalendarYear].&amp;[2008]"/>
    <s v="[Date].[CalendarYear].&amp;[2007]"/>
  </metadataStrings>
  <mdxMetadata count="87">
    <mdx n="0" f="m">
      <t c="1">
        <n x="1"/>
      </t>
    </mdx>
    <mdx n="0" f="m">
      <t c="1">
        <n x="2"/>
      </t>
    </mdx>
    <mdx n="0" f="m">
      <t c="1">
        <n x="3"/>
      </t>
    </mdx>
    <mdx n="0" f="m">
      <t c="1">
        <n x="4"/>
      </t>
    </mdx>
    <mdx n="0" f="m">
      <t c="1">
        <n x="5"/>
      </t>
    </mdx>
    <mdx n="0" f="m">
      <t c="1">
        <n x="6"/>
      </t>
    </mdx>
    <mdx n="0" f="m">
      <t c="1">
        <n x="7"/>
      </t>
    </mdx>
    <mdx n="0" f="m">
      <t c="2">
        <n x="8"/>
        <n x="9"/>
      </t>
    </mdx>
    <mdx n="0" f="m">
      <t c="1">
        <n x="10"/>
      </t>
    </mdx>
    <mdx n="0" f="m">
      <t c="1">
        <n x="11"/>
      </t>
    </mdx>
    <mdx n="0" f="m">
      <t c="1">
        <n x="12"/>
      </t>
    </mdx>
    <mdx n="0" f="m">
      <t c="1">
        <n x="14"/>
      </t>
    </mdx>
    <mdx n="0" f="m">
      <t c="1">
        <n x="16"/>
      </t>
    </mdx>
    <mdx n="0" f="m">
      <t c="1">
        <n x="8"/>
      </t>
    </mdx>
    <mdx n="0" f="m">
      <t c="1">
        <n x="17"/>
      </t>
    </mdx>
    <mdx n="0" f="m">
      <t c="1">
        <n x="18"/>
      </t>
    </mdx>
    <mdx n="0" f="v">
      <t c="5" si="19">
        <n x="2"/>
        <n x="3"/>
        <n x="8"/>
        <n x="9"/>
        <n x="20" s="1"/>
      </t>
    </mdx>
    <mdx n="0" f="v">
      <t c="5" si="19">
        <n x="2"/>
        <n x="7"/>
        <n x="8"/>
        <n x="9"/>
        <n x="20" s="1"/>
      </t>
    </mdx>
    <mdx n="0" f="v">
      <t c="5" si="19">
        <n x="2"/>
        <n x="10"/>
        <n x="8"/>
        <n x="9"/>
        <n x="20" s="1"/>
      </t>
    </mdx>
    <mdx n="0" f="v">
      <t c="5" si="19">
        <n x="2"/>
        <n x="5"/>
        <n x="8"/>
        <n x="9"/>
        <n x="20" s="1"/>
      </t>
    </mdx>
    <mdx n="0" f="v">
      <t c="5" si="19">
        <n x="2"/>
        <n x="6"/>
        <n x="8"/>
        <n x="9"/>
        <n x="20" s="1"/>
      </t>
    </mdx>
    <mdx n="0" f="v">
      <t c="5" si="19">
        <n x="2"/>
        <n x="4"/>
        <n x="8"/>
        <n x="9"/>
        <n x="20" s="1"/>
      </t>
    </mdx>
    <mdx n="0" f="v">
      <t c="5" si="19">
        <n x="2"/>
        <n x="1"/>
        <n x="8"/>
        <n x="9"/>
        <n x="20" s="1"/>
      </t>
    </mdx>
    <mdx n="0" f="v">
      <t c="5" si="19">
        <n x="2"/>
        <n x="11"/>
        <n x="8"/>
        <n x="9"/>
        <n x="20" s="1"/>
      </t>
    </mdx>
    <mdx n="0" f="v">
      <t c="5" si="19">
        <n x="2"/>
        <n x="12"/>
        <n x="8"/>
        <n x="9"/>
        <n x="20" s="1"/>
      </t>
    </mdx>
    <mdx n="0" f="v">
      <t c="5" si="19">
        <n x="2"/>
        <n x="14"/>
        <n x="8"/>
        <n x="9"/>
        <n x="20" s="1"/>
      </t>
    </mdx>
    <mdx n="0" f="v">
      <t c="5" si="19">
        <n x="2"/>
        <n x="16"/>
        <n x="8"/>
        <n x="9"/>
        <n x="20" s="1"/>
      </t>
    </mdx>
    <mdx n="0" f="v">
      <t c="5" si="19">
        <n x="2"/>
        <n x="17"/>
        <n x="8"/>
        <n x="9"/>
        <n x="20" s="1"/>
      </t>
    </mdx>
    <mdx n="0" f="v">
      <t c="5" si="19">
        <n x="2"/>
        <n x="18"/>
        <n x="8"/>
        <n x="9"/>
        <n x="20" s="1"/>
      </t>
    </mdx>
    <mdx n="0" f="m">
      <t c="1">
        <n x="21"/>
      </t>
    </mdx>
    <mdx n="0" f="m">
      <t c="2">
        <n x="21"/>
        <n x="9"/>
      </t>
    </mdx>
    <mdx n="0" f="v">
      <t c="5" si="19">
        <n x="2"/>
        <n x="3"/>
        <n x="21"/>
        <n x="9"/>
        <n x="20" s="1"/>
      </t>
    </mdx>
    <mdx n="0" f="v">
      <t c="5" si="19">
        <n x="2"/>
        <n x="7"/>
        <n x="21"/>
        <n x="9"/>
        <n x="20" s="1"/>
      </t>
    </mdx>
    <mdx n="0" f="v">
      <t c="5" si="19">
        <n x="2"/>
        <n x="10"/>
        <n x="21"/>
        <n x="9"/>
        <n x="20" s="1"/>
      </t>
    </mdx>
    <mdx n="0" f="v">
      <t c="5" si="19">
        <n x="2"/>
        <n x="5"/>
        <n x="21"/>
        <n x="9"/>
        <n x="20" s="1"/>
      </t>
    </mdx>
    <mdx n="0" f="v">
      <t c="5" si="19">
        <n x="2"/>
        <n x="6"/>
        <n x="21"/>
        <n x="9"/>
        <n x="20" s="1"/>
      </t>
    </mdx>
    <mdx n="0" f="v">
      <t c="5" si="19">
        <n x="2"/>
        <n x="4"/>
        <n x="21"/>
        <n x="9"/>
        <n x="20" s="1"/>
      </t>
    </mdx>
    <mdx n="0" f="v">
      <t c="5" si="19">
        <n x="2"/>
        <n x="1"/>
        <n x="21"/>
        <n x="9"/>
        <n x="20" s="1"/>
      </t>
    </mdx>
    <mdx n="0" f="v">
      <t c="5" si="19">
        <n x="2"/>
        <n x="11"/>
        <n x="21"/>
        <n x="9"/>
        <n x="20" s="1"/>
      </t>
    </mdx>
    <mdx n="0" f="v">
      <t c="5" si="19">
        <n x="2"/>
        <n x="12"/>
        <n x="21"/>
        <n x="9"/>
        <n x="20" s="1"/>
      </t>
    </mdx>
    <mdx n="0" f="v">
      <t c="5" si="19">
        <n x="2"/>
        <n x="14"/>
        <n x="21"/>
        <n x="9"/>
        <n x="20" s="1"/>
      </t>
    </mdx>
    <mdx n="0" f="v">
      <t c="5" si="19">
        <n x="2"/>
        <n x="16"/>
        <n x="21"/>
        <n x="9"/>
        <n x="20" s="1"/>
      </t>
    </mdx>
    <mdx n="0" f="v">
      <t c="5" si="19">
        <n x="2"/>
        <n x="17"/>
        <n x="21"/>
        <n x="9"/>
        <n x="20" s="1"/>
      </t>
    </mdx>
    <mdx n="0" f="v">
      <t c="5" si="19">
        <n x="2"/>
        <n x="18"/>
        <n x="21"/>
        <n x="9"/>
        <n x="20" s="1"/>
      </t>
    </mdx>
    <mdx n="0" f="m">
      <t c="1">
        <n x="22"/>
      </t>
    </mdx>
    <mdx n="0" f="m">
      <t c="2">
        <n x="22"/>
        <n x="15"/>
      </t>
    </mdx>
    <mdx n="0" f="v">
      <t c="5" si="19">
        <n x="2"/>
        <n x="14"/>
        <n x="22"/>
        <n x="15"/>
        <n x="20" s="1"/>
      </t>
    </mdx>
    <mdx n="0" f="v">
      <t c="5" si="19">
        <n x="2"/>
        <n x="3"/>
        <n x="22"/>
        <n x="15"/>
        <n x="20" s="1"/>
      </t>
    </mdx>
    <mdx n="0" f="v">
      <t c="5" si="19">
        <n x="2"/>
        <n x="7"/>
        <n x="22"/>
        <n x="15"/>
        <n x="20" s="1"/>
      </t>
    </mdx>
    <mdx n="0" f="v">
      <t c="5" si="19">
        <n x="2"/>
        <n x="10"/>
        <n x="22"/>
        <n x="15"/>
        <n x="20" s="1"/>
      </t>
    </mdx>
    <mdx n="0" f="v">
      <t c="5" si="19">
        <n x="2"/>
        <n x="4"/>
        <n x="22"/>
        <n x="15"/>
        <n x="20" s="1"/>
      </t>
    </mdx>
    <mdx n="0" f="v">
      <t c="5" si="19">
        <n x="2"/>
        <n x="11"/>
        <n x="22"/>
        <n x="15"/>
        <n x="20" s="1"/>
      </t>
    </mdx>
    <mdx n="0" f="v">
      <t c="5" si="19">
        <n x="2"/>
        <n x="12"/>
        <n x="22"/>
        <n x="15"/>
        <n x="20" s="1"/>
      </t>
    </mdx>
    <mdx n="0" f="v">
      <t c="5" si="19">
        <n x="2"/>
        <n x="6"/>
        <n x="22"/>
        <n x="15"/>
        <n x="20" s="1"/>
      </t>
    </mdx>
    <mdx n="0" f="v">
      <t c="5" si="19">
        <n x="2"/>
        <n x="5"/>
        <n x="22"/>
        <n x="15"/>
        <n x="20" s="1"/>
      </t>
    </mdx>
    <mdx n="0" f="v">
      <t c="5" si="19">
        <n x="2"/>
        <n x="1"/>
        <n x="22"/>
        <n x="15"/>
        <n x="20" s="1"/>
      </t>
    </mdx>
    <mdx n="0" f="v">
      <t c="5" si="19">
        <n x="2"/>
        <n x="16"/>
        <n x="22"/>
        <n x="15"/>
        <n x="20" s="1"/>
      </t>
    </mdx>
    <mdx n="0" f="v">
      <t c="5" si="19">
        <n x="2"/>
        <n x="17"/>
        <n x="22"/>
        <n x="15"/>
        <n x="20" s="1"/>
      </t>
    </mdx>
    <mdx n="0" f="v">
      <t c="5" si="19">
        <n x="2"/>
        <n x="18"/>
        <n x="22"/>
        <n x="15"/>
        <n x="20" s="1"/>
      </t>
    </mdx>
    <mdx n="0" f="m">
      <t c="2">
        <n x="22"/>
        <n x="13"/>
      </t>
    </mdx>
    <mdx n="0" f="v">
      <t c="5" si="19">
        <n x="2"/>
        <n x="14"/>
        <n x="22"/>
        <n x="13"/>
        <n x="20" s="1"/>
      </t>
    </mdx>
    <mdx n="0" f="v">
      <t c="5" si="19">
        <n x="2"/>
        <n x="3"/>
        <n x="22"/>
        <n x="13"/>
        <n x="20" s="1"/>
      </t>
    </mdx>
    <mdx n="0" f="v">
      <t c="5" si="19">
        <n x="2"/>
        <n x="7"/>
        <n x="22"/>
        <n x="13"/>
        <n x="20" s="1"/>
      </t>
    </mdx>
    <mdx n="0" f="v">
      <t c="5" si="19">
        <n x="2"/>
        <n x="10"/>
        <n x="22"/>
        <n x="13"/>
        <n x="20" s="1"/>
      </t>
    </mdx>
    <mdx n="0" f="v">
      <t c="5" si="19">
        <n x="2"/>
        <n x="4"/>
        <n x="22"/>
        <n x="13"/>
        <n x="20" s="1"/>
      </t>
    </mdx>
    <mdx n="0" f="v">
      <t c="5" si="19">
        <n x="2"/>
        <n x="5"/>
        <n x="22"/>
        <n x="13"/>
        <n x="20" s="1"/>
      </t>
    </mdx>
    <mdx n="0" f="v">
      <t c="5" si="19">
        <n x="2"/>
        <n x="6"/>
        <n x="22"/>
        <n x="13"/>
        <n x="20" s="1"/>
      </t>
    </mdx>
    <mdx n="0" f="v">
      <t c="5" si="19">
        <n x="2"/>
        <n x="11"/>
        <n x="22"/>
        <n x="13"/>
        <n x="20" s="1"/>
      </t>
    </mdx>
    <mdx n="0" f="v">
      <t c="5" si="19">
        <n x="2"/>
        <n x="12"/>
        <n x="22"/>
        <n x="13"/>
        <n x="20" s="1"/>
      </t>
    </mdx>
    <mdx n="0" f="v">
      <t c="5" si="19">
        <n x="2"/>
        <n x="1"/>
        <n x="22"/>
        <n x="13"/>
        <n x="20" s="1"/>
      </t>
    </mdx>
    <mdx n="0" f="v">
      <t c="5" si="19">
        <n x="2"/>
        <n x="16"/>
        <n x="22"/>
        <n x="13"/>
        <n x="20" s="1"/>
      </t>
    </mdx>
    <mdx n="0" f="v">
      <t c="5" si="19">
        <n x="2"/>
        <n x="17"/>
        <n x="22"/>
        <n x="13"/>
        <n x="20" s="1"/>
      </t>
    </mdx>
    <mdx n="0" f="v">
      <t c="5" si="19">
        <n x="2"/>
        <n x="18"/>
        <n x="22"/>
        <n x="13"/>
        <n x="20" s="1"/>
      </t>
    </mdx>
    <mdx n="0" f="m">
      <t c="2">
        <n x="22"/>
        <n x="9"/>
      </t>
    </mdx>
    <mdx n="0" f="v">
      <t c="5" si="19">
        <n x="2"/>
        <n x="3"/>
        <n x="22"/>
        <n x="9"/>
        <n x="20" s="1"/>
      </t>
    </mdx>
    <mdx n="0" f="v">
      <t c="5" si="19">
        <n x="2"/>
        <n x="7"/>
        <n x="22"/>
        <n x="9"/>
        <n x="20" s="1"/>
      </t>
    </mdx>
    <mdx n="0" f="v">
      <t c="5" si="19">
        <n x="2"/>
        <n x="10"/>
        <n x="22"/>
        <n x="9"/>
        <n x="20" s="1"/>
      </t>
    </mdx>
    <mdx n="0" f="v">
      <t c="5" si="19">
        <n x="2"/>
        <n x="5"/>
        <n x="22"/>
        <n x="9"/>
        <n x="20" s="1"/>
      </t>
    </mdx>
    <mdx n="0" f="v">
      <t c="5" si="19">
        <n x="2"/>
        <n x="6"/>
        <n x="22"/>
        <n x="9"/>
        <n x="20" s="1"/>
      </t>
    </mdx>
    <mdx n="0" f="v">
      <t c="5" si="19">
        <n x="2"/>
        <n x="4"/>
        <n x="22"/>
        <n x="9"/>
        <n x="20" s="1"/>
      </t>
    </mdx>
    <mdx n="0" f="v">
      <t c="5" si="19">
        <n x="2"/>
        <n x="1"/>
        <n x="22"/>
        <n x="9"/>
        <n x="20" s="1"/>
      </t>
    </mdx>
    <mdx n="0" f="v">
      <t c="5" si="19">
        <n x="2"/>
        <n x="11"/>
        <n x="22"/>
        <n x="9"/>
        <n x="20" s="1"/>
      </t>
    </mdx>
    <mdx n="0" f="v">
      <t c="5" si="19">
        <n x="2"/>
        <n x="12"/>
        <n x="22"/>
        <n x="9"/>
        <n x="20" s="1"/>
      </t>
    </mdx>
    <mdx n="0" f="v">
      <t c="5" si="19">
        <n x="2"/>
        <n x="14"/>
        <n x="22"/>
        <n x="9"/>
        <n x="20" s="1"/>
      </t>
    </mdx>
    <mdx n="0" f="v">
      <t c="5" si="19">
        <n x="2"/>
        <n x="16"/>
        <n x="22"/>
        <n x="9"/>
        <n x="20" s="1"/>
      </t>
    </mdx>
    <mdx n="0" f="v">
      <t c="5" si="19">
        <n x="2"/>
        <n x="17"/>
        <n x="22"/>
        <n x="9"/>
        <n x="20" s="1"/>
      </t>
    </mdx>
    <mdx n="0" f="v">
      <t c="5" si="19">
        <n x="2"/>
        <n x="18"/>
        <n x="22"/>
        <n x="9"/>
        <n x="20" s="1"/>
      </t>
    </mdx>
  </mdxMetadata>
  <valueMetadata count="87">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valueMetadata>
</metadata>
</file>

<file path=xl/sharedStrings.xml><?xml version="1.0" encoding="utf-8"?>
<sst xmlns="http://schemas.openxmlformats.org/spreadsheetml/2006/main" count="2" uniqueCount="2">
  <si>
    <t>SG&amp;A Expenses</t>
  </si>
  <si>
    <t>Gross Margin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</si>
</sst>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3" formatCode="_-* #,##0.00_-;\-* #,##0.00_-;_-* &quot;-&quot;??_-;_-@_-"/>
    <numFmt numFmtId="166" formatCode="_-* #,##0_-;\-* #,##0_-;_-* &quot;-&quot;??_-;_-@_-"/>
  </numFmts>
  <fonts count="3" x14ac:knownFonts="1">
    <font>
      <sz val="11"/>
      <color theme="1"/>
      <name val="Calibri"/>
      <family val="2"/>
      <scheme val="minor"/>
    </font>
    <font>
      <sz val="11"/>
      <color theme="1"/>
      <name val="Calibri"/>
      <family val="2"/>
      <scheme val="minor"/>
    </font>
    <font>
      <b/>
      <sz val="12"/>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43" fontId="1" fillId="0" borderId="0" applyFont="0" applyFill="0" applyBorder="0" applyAlignment="0" applyProtection="0"/>
  </cellStyleXfs>
  <cellXfs count="7">
    <xf numFmtId="0" fontId="0" fillId="0" borderId="0" xfId="0"/>
    <xf numFmtId="0" fontId="0" fillId="0" borderId="0" xfId="0" applyAlignment="1">
      <alignment horizontal="left" indent="2"/>
    </xf>
    <xf numFmtId="166" fontId="0" fillId="0" borderId="0" xfId="1" applyNumberFormat="1" applyFont="1"/>
    <xf numFmtId="0" fontId="2" fillId="0" borderId="0" xfId="0" applyFont="1" applyAlignment="1">
      <alignment horizontal="center" vertical="center"/>
    </xf>
    <xf numFmtId="0" fontId="2" fillId="0" borderId="0" xfId="0" applyFont="1"/>
    <xf numFmtId="0" fontId="2" fillId="0" borderId="0" xfId="0" applyFont="1" applyAlignment="1">
      <alignment horizontal="left" indent="2"/>
    </xf>
    <xf numFmtId="0" fontId="2" fillId="0" borderId="0" xfId="0" applyFont="1" applyAlignment="1">
      <alignment horizontal="left" indent="4"/>
    </xf>
  </cellXfs>
  <cellStyles count="2">
    <cellStyle name="Comma" xfId="1" builtinId="3"/>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G24" s="15"/>
        <tr r="G24" s="15"/>
        <tr r="F24" s="15"/>
        <tr r="F24" s="15"/>
        <tr r="C24" s="15"/>
        <tr r="C24" s="15"/>
        <tr r="E24" s="15"/>
        <tr r="E24" s="15"/>
        <tr r="D24" s="15"/>
        <tr r="D24" s="15"/>
        <tr r="G22" s="15"/>
        <tr r="G22" s="15"/>
        <tr r="F22" s="15"/>
        <tr r="F22" s="15"/>
        <tr r="E22" s="15"/>
        <tr r="E22" s="15"/>
        <tr r="D22" s="15"/>
        <tr r="D22" s="15"/>
        <tr r="C22" s="15"/>
        <tr r="C22" s="15"/>
        <tr r="G20" s="15"/>
        <tr r="G20" s="15"/>
        <tr r="F20" s="15"/>
        <tr r="F20" s="15"/>
        <tr r="E20" s="15"/>
        <tr r="E20" s="15"/>
        <tr r="C20" s="15"/>
        <tr r="C20" s="15"/>
        <tr r="D20" s="15"/>
        <tr r="D20" s="15"/>
        <tr r="G18" s="15"/>
        <tr r="G18" s="15"/>
        <tr r="F18" s="15"/>
        <tr r="F18" s="15"/>
        <tr r="E18" s="15"/>
        <tr r="E18" s="15"/>
        <tr r="D18" s="15"/>
        <tr r="D18" s="15"/>
        <tr r="C18" s="15"/>
        <tr r="C18" s="15"/>
        <tr r="G11" s="15"/>
        <tr r="G11" s="15"/>
        <tr r="G17" s="15"/>
        <tr r="G17" s="15"/>
        <tr r="G8" s="15"/>
        <tr r="G8" s="15"/>
        <tr r="F14" s="15"/>
        <tr r="F14" s="15"/>
        <tr r="F12" s="15"/>
        <tr r="F12" s="15"/>
        <tr r="F11" s="15"/>
        <tr r="F11" s="15"/>
        <tr r="F8" s="15"/>
        <tr r="F8" s="15"/>
        <tr r="F17" s="15"/>
        <tr r="F17" s="15"/>
        <tr r="F13" s="15"/>
        <tr r="F13" s="15"/>
        <tr r="F16" s="15"/>
        <tr r="F16" s="15"/>
        <tr r="F7" s="15"/>
        <tr r="F7" s="15"/>
        <tr r="F15" s="15"/>
        <tr r="F15" s="15"/>
        <tr r="E8" s="15"/>
        <tr r="E8" s="15"/>
        <tr r="D8" s="15"/>
        <tr r="D8" s="15"/>
        <tr r="C8" s="15"/>
        <tr r="C8" s="15"/>
        <tr r="E17" s="15"/>
        <tr r="E17" s="15"/>
        <tr r="D17" s="15"/>
        <tr r="D17" s="15"/>
        <tr r="C17" s="15"/>
        <tr r="C17" s="15"/>
        <tr r="C16" s="15"/>
        <tr r="C16" s="15"/>
        <tr r="C14" s="15"/>
        <tr r="C14" s="15"/>
        <tr r="E7" s="15"/>
        <tr r="E7" s="15"/>
        <tr r="D16" s="15"/>
        <tr r="D16" s="15"/>
        <tr r="E12" s="15"/>
        <tr r="E12" s="15"/>
        <tr r="D12" s="15"/>
        <tr r="D12" s="15"/>
        <tr r="C12" s="15"/>
        <tr r="C12" s="15"/>
        <tr r="E16" s="15"/>
        <tr r="E16" s="15"/>
        <tr r="E14" s="15"/>
        <tr r="E14" s="15"/>
        <tr r="D14" s="15"/>
        <tr r="D14" s="15"/>
        <tr r="B8" s="15"/>
        <tr r="B17" s="15"/>
        <tr r="C11" s="15"/>
        <tr r="C11" s="15"/>
        <tr r="C13" s="15"/>
        <tr r="C13" s="15"/>
        <tr r="C15" s="15"/>
        <tr r="C15" s="15"/>
        <tr r="C7" s="15"/>
        <tr r="C7" s="15"/>
        <tr r="B18" s="15"/>
        <tr r="D11" s="15"/>
        <tr r="D11" s="15"/>
        <tr r="D13" s="15"/>
        <tr r="D13" s="15"/>
        <tr r="D15" s="15"/>
        <tr r="D15" s="15"/>
        <tr r="D7" s="15"/>
        <tr r="D7" s="15"/>
        <tr r="G7" s="15"/>
        <tr r="G7" s="15"/>
        <tr r="B7" s="15"/>
        <tr r="E11" s="15"/>
        <tr r="E11" s="15"/>
        <tr r="E13" s="15"/>
        <tr r="E13" s="15"/>
        <tr r="E15" s="15"/>
        <tr r="E15" s="15"/>
        <tr r="G12" s="15"/>
        <tr r="G12" s="15"/>
        <tr r="B12" s="15"/>
        <tr r="B22" s="15"/>
        <tr r="B11" s="15"/>
        <tr r="G13" s="15"/>
        <tr r="G13" s="15"/>
        <tr r="B13" s="15"/>
        <tr r="B24" s="15"/>
        <tr r="G14" s="15"/>
        <tr r="G14" s="15"/>
        <tr r="B14" s="15"/>
        <tr r="B20" s="15"/>
        <tr r="G15" s="15"/>
        <tr r="G15" s="15"/>
        <tr r="B15" s="15"/>
        <tr r="G16" s="15"/>
        <tr r="G16" s="15"/>
        <tr r="B16" s="15"/>
        <tr r="G5" s="15"/>
        <tr r="G4" s="15"/>
        <tr r="F5" s="15"/>
        <tr r="F4" s="15"/>
        <tr r="E5" s="15"/>
        <tr r="E4" s="15"/>
        <tr r="D4" s="15"/>
        <tr r="D5" s="15"/>
        <tr r="C5" s="15"/>
        <tr r="C4" s="15"/>
        <tr r="B5" s="15"/>
      </tp>
    </main>
  </volType>
</volTypes>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openxmlformats.org/officeDocument/2006/relationships/customXml" Target="../customXml/item2.xml"/><Relationship Id="rId18" Type="http://schemas.openxmlformats.org/officeDocument/2006/relationships/customXml" Target="../customXml/item7.xml"/><Relationship Id="rId3" Type="http://schemas.openxmlformats.org/officeDocument/2006/relationships/pivotCacheDefinition" Target="pivotCache/pivotCacheDefinition2.xml"/><Relationship Id="rId21" Type="http://schemas.openxmlformats.org/officeDocument/2006/relationships/volatileDependencies" Target="volatileDependencies.xml"/><Relationship Id="rId7" Type="http://schemas.openxmlformats.org/officeDocument/2006/relationships/styles" Target="styles.xml"/><Relationship Id="rId12" Type="http://schemas.openxmlformats.org/officeDocument/2006/relationships/customXml" Target="../customXml/item1.xml"/><Relationship Id="rId17" Type="http://schemas.openxmlformats.org/officeDocument/2006/relationships/customXml" Target="../customXml/item6.xml"/><Relationship Id="rId2" Type="http://schemas.openxmlformats.org/officeDocument/2006/relationships/pivotCacheDefinition" Target="pivotCache/pivotCacheDefinition1.xml"/><Relationship Id="rId16" Type="http://schemas.openxmlformats.org/officeDocument/2006/relationships/customXml" Target="../customXml/item5.xml"/><Relationship Id="rId20"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connections" Target="connections.xml"/><Relationship Id="rId11" Type="http://schemas.openxmlformats.org/officeDocument/2006/relationships/calcChain" Target="calcChain.xml"/><Relationship Id="rId5" Type="http://schemas.openxmlformats.org/officeDocument/2006/relationships/theme" Target="theme/theme1.xml"/><Relationship Id="rId15" Type="http://schemas.openxmlformats.org/officeDocument/2006/relationships/customXml" Target="../customXml/item4.xml"/><Relationship Id="rId10" Type="http://schemas.openxmlformats.org/officeDocument/2006/relationships/powerPivotData" Target="model/item.data"/><Relationship Id="rId19" Type="http://schemas.openxmlformats.org/officeDocument/2006/relationships/customXml" Target="../customXml/item8.xml"/><Relationship Id="rId4" Type="http://schemas.microsoft.com/office/2007/relationships/slicerCache" Target="slicerCaches/slicerCache1.xml"/><Relationship Id="rId9" Type="http://schemas.openxmlformats.org/officeDocument/2006/relationships/sheetMetadata" Target="metadata.xml"/><Relationship Id="rId14" Type="http://schemas.openxmlformats.org/officeDocument/2006/relationships/customXml" Target="../customXml/item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4</xdr:row>
      <xdr:rowOff>43180</xdr:rowOff>
    </xdr:from>
    <xdr:to>
      <xdr:col>0</xdr:col>
      <xdr:colOff>1847850</xdr:colOff>
      <xdr:row>17</xdr:row>
      <xdr:rowOff>77470</xdr:rowOff>
    </xdr:to>
    <mc:AlternateContent xmlns:mc="http://schemas.openxmlformats.org/markup-compatibility/2006">
      <mc:Choice xmlns:a14="http://schemas.microsoft.com/office/drawing/2010/main" Requires="a14">
        <xdr:graphicFrame macro="">
          <xdr:nvGraphicFramePr>
            <xdr:cNvPr id="4" name="Category 7">
              <a:extLst>
                <a:ext uri="{FF2B5EF4-FFF2-40B4-BE49-F238E27FC236}">
                  <a16:creationId xmlns:a16="http://schemas.microsoft.com/office/drawing/2014/main" id="{5A6B08BA-8EBB-4429-9744-5F408DF31542}"/>
                </a:ext>
              </a:extLst>
            </xdr:cNvPr>
            <xdr:cNvGraphicFramePr/>
          </xdr:nvGraphicFramePr>
          <xdr:xfrm>
            <a:off x="0" y="0"/>
            <a:ext cx="0" cy="0"/>
          </xdr:xfrm>
          <a:graphic>
            <a:graphicData uri="http://schemas.microsoft.com/office/drawing/2010/slicer">
              <sle:slicer xmlns:sle="http://schemas.microsoft.com/office/drawing/2010/slicer" name="Category 7"/>
            </a:graphicData>
          </a:graphic>
        </xdr:graphicFrame>
      </mc:Choice>
      <mc:Fallback>
        <xdr:sp macro="" textlink="">
          <xdr:nvSpPr>
            <xdr:cNvPr id="0" name=""/>
            <xdr:cNvSpPr>
              <a:spLocks noTextEdit="1"/>
            </xdr:cNvSpPr>
          </xdr:nvSpPr>
          <xdr:spPr>
            <a:xfrm>
              <a:off x="0" y="792480"/>
              <a:ext cx="1847850" cy="259334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Marian Delibas" refreshedDate="45271.546904976851" createdVersion="3" refreshedVersion="8" minRefreshableVersion="3" recordCount="0" tupleCache="1" supportSubquery="1" supportAdvancedDrill="1" xr:uid="{536BCDCF-6AA1-4013-A0A5-37DA8DE031C9}">
  <cacheSource type="external" connectionId="7"/>
  <cacheFields count="9">
    <cacheField name="[StrategyPlan].[Category].[Category]" caption="Category" numFmtId="0" hierarchy="13" level="1">
      <sharedItems count="5">
        <s v="[StrategyPlan].[Category].&amp;[Home Appliances]" c="Home Appliances"/>
        <s v="[StrategyPlan].[Category].&amp;[Audio]" c="Audio"/>
        <s v="[StrategyPlan].[Category].&amp;[Cameras and camcorders]" c="Cameras and camcorders"/>
        <s v="[StrategyPlan].[Category].&amp;[Cell phones]" c="Cell phones"/>
        <s v="[StrategyPlan].[Category].&amp;[Computers]" c="Computers"/>
      </sharedItems>
    </cacheField>
    <cacheField name="[Measures].[MeasuresLevel]" caption="MeasuresLevel" numFmtId="0" hierarchy="12">
      <sharedItems count="1">
        <s v="[Measures].[Signed Total]" c="Signed Total"/>
      </sharedItems>
    </cacheField>
    <cacheField name="[Date].[CalendarYear].[CalendarYear]" caption="CalendarYear" numFmtId="0" hierarchy="7" level="1">
      <sharedItems count="3">
        <s v="[Date].[CalendarYear].&amp;[2009]" c="2009"/>
        <s v="[Date].[CalendarYear].&amp;[2008]" c="2008"/>
        <s v="[Date].[CalendarYear].&amp;[2007]" c="2007"/>
      </sharedItems>
    </cacheField>
    <cacheField name="[StrategyPlan].[Scenario].[Scenario]" caption="Scenario" numFmtId="0" hierarchy="14" level="1">
      <sharedItems count="3">
        <s v="[StrategyPlan].[Scenario].&amp;[Actual]" c="Actual"/>
        <s v="[StrategyPlan].[Scenario].&amp;[Budget]" c="Budget"/>
        <s v="[StrategyPlan].[Scenario].&amp;[Forecast]" c="Forecast"/>
      </sharedItems>
    </cacheField>
    <cacheField name="[Account].[Accounts].[Level1]" caption="Level1" numFmtId="0" hierarchy="1" level="1">
      <sharedItems count="1">
        <s v="[Account].[Accounts].[Level1].&amp;[Profit and Loss after tax]" c="Profit and Loss after tax"/>
      </sharedItems>
    </cacheField>
    <cacheField name="[Account].[Accounts].[Level2]" caption="Level2" numFmtId="0" hierarchy="1" level="2">
      <sharedItems count="2">
        <s v="[Account].[Accounts].[Level1].&amp;[Profit and Loss after tax].&amp;[Profit and Loss before tax]" c="Profit and Loss before tax"/>
        <s v="[Account].[Accounts].[Level1].&amp;[Profit and Loss after tax].&amp;[Taxation]" c="Taxation"/>
      </sharedItems>
    </cacheField>
    <cacheField name="[Account].[Accounts].[Level3]" caption="Level3" numFmtId="0" hierarchy="1" level="3">
      <sharedItems count="2">
        <s v="[Account].[Accounts].[Level1].&amp;[Profit and Loss after tax].&amp;[Profit and Loss before tax].&amp;[Expense]" c="Expense"/>
        <s v="[Account].[Accounts].[Level1].&amp;[Profit and Loss after tax].&amp;[Profit and Loss before tax].&amp;[Income]" c="Income"/>
      </sharedItems>
    </cacheField>
    <cacheField name="[Account].[Accounts].[Level4]" caption="Level4" numFmtId="0" hierarchy="1" level="4">
      <sharedItems count="3">
        <s v="[Account].[Accounts].[Level1].&amp;[Profit and Loss after tax].&amp;[Profit and Loss before tax].&amp;[Expense].&amp;[Cost of Goods Sold]" c="Cost of Goods Sold"/>
        <s v="[Account].[Accounts].[Level1].&amp;[Profit and Loss after tax].&amp;[Profit and Loss before tax].&amp;[Expense].&amp;[Selling, General &amp; Administrative Expenses]" c="Selling, General &amp; Administrative Expenses"/>
        <s v="[Account].[Accounts].[Level1].&amp;[Profit and Loss after tax].&amp;[Profit and Loss before tax].&amp;[Income].&amp;[Sale Revenue]" c="Sale Revenue"/>
      </sharedItems>
    </cacheField>
    <cacheField name="[Account].[Accounts].[Level5]" caption="Level5" numFmtId="0" hierarchy="1" level="5">
      <sharedItems count="7">
        <s v="[Account].[Accounts].[Level1].&amp;[Profit and Loss after tax].&amp;[Profit and Loss before tax].&amp;[Expense].&amp;[Selling, General &amp; Administrative Expenses].&amp;[Administration Expense]" c="Administration Expense"/>
        <s v="[Account].[Accounts].[Level1].&amp;[Profit and Loss after tax].&amp;[Profit and Loss before tax].&amp;[Expense].&amp;[Selling, General &amp; Administrative Expenses].&amp;[Human Capital]" c="Human Capital"/>
        <s v="[Account].[Accounts].[Level1].&amp;[Profit and Loss after tax].&amp;[Profit and Loss before tax].&amp;[Expense].&amp;[Selling, General &amp; Administrative Expenses].&amp;[IT Cost]" c="IT Cost"/>
        <s v="[Account].[Accounts].[Level1].&amp;[Profit and Loss after tax].&amp;[Profit and Loss before tax].&amp;[Expense].&amp;[Selling, General &amp; Administrative Expenses].&amp;[Light, Heat, Communication Cost]" c="Light, Heat, Communication Cost"/>
        <s v="[Account].[Accounts].[Level1].&amp;[Profit and Loss after tax].&amp;[Profit and Loss before tax].&amp;[Expense].&amp;[Selling, General &amp; Administrative Expenses].&amp;[Marketing Cost]" c="Marketing Cost"/>
        <s v="[Account].[Accounts].[Level1].&amp;[Profit and Loss after tax].&amp;[Profit and Loss before tax].&amp;[Expense].&amp;[Selling, General &amp; Administrative Expenses].&amp;[Other Expenses]" c="Other Expenses"/>
        <s v="[Account].[Accounts].[Level1].&amp;[Profit and Loss after tax].&amp;[Profit and Loss before tax].&amp;[Expense].&amp;[Selling, General &amp; Administrative Expenses].&amp;[Property Costs]" c="Property Costs"/>
      </sharedItems>
    </cacheField>
  </cacheFields>
  <cacheHierarchies count="62">
    <cacheHierarchy uniqueName="[Account].[AccountName]" caption="AccountName" attribute="1" defaultMemberUniqueName="[Account].[AccountName].[All]" allUniqueName="[Account].[AccountName].[All]" dimensionUniqueName="[Account]" displayFolder="" count="2" memberValueDatatype="130" unbalanced="0"/>
    <cacheHierarchy uniqueName="[Account].[Accounts]" caption="Accounts" defaultMemberUniqueName="[Account].[Accounts].[All]" allUniqueName="[Account].[Accounts].[All]" dimensionUniqueName="[Account]" displayFolder="" count="8" unbalanced="0">
      <fieldsUsage count="6">
        <fieldUsage x="-1"/>
        <fieldUsage x="4"/>
        <fieldUsage x="5"/>
        <fieldUsage x="6"/>
        <fieldUsage x="7"/>
        <fieldUsage x="8"/>
      </fieldsUsage>
    </cacheHierarchy>
    <cacheHierarchy uniqueName="[Account].[AccountType]" caption="AccountType" attribute="1" defaultMemberUniqueName="[Account].[AccountType].[All]" allUniqueName="[Account].[AccountType].[All]" dimensionUniqueName="[Account]" displayFolder="" count="2" memberValueDatatype="130" unbalanced="0"/>
    <cacheHierarchy uniqueName="[Account].[Operator]" caption="Operator" attribute="1" defaultMemberUniqueName="[Account].[Operator].[All]" allUniqueName="[Account].[Operator].[All]" dimensionUniqueName="[Account]" displayFolder="" count="2" memberValueDatatype="130" unbalanced="0"/>
    <cacheHierarchy uniqueName="[Account].[ValueType]" caption="ValueType" attribute="1" defaultMemberUniqueName="[Account].[ValueType].[All]" allUniqueName="[Account].[ValueType].[All]" dimensionUniqueName="[Account]" displayFolder="" count="2" memberValueDatatype="130" unbalanced="0"/>
    <cacheHierarchy uniqueName="[Date].[Date]" caption="Date" attribute="1" time="1" defaultMemberUniqueName="[Date].[Date].[All]" allUniqueName="[Date].[Date].[All]" dimensionUniqueName="[Date]" displayFolder="" count="2" memberValueDatatype="7" unbalanced="0"/>
    <cacheHierarchy uniqueName="[Date].[DateDescription]" caption="DateDescription" attribute="1" defaultMemberUniqueName="[Date].[DateDescription].[All]" allUniqueName="[Date].[DateDescription].[All]" dimensionUniqueName="[Date]" displayFolder="" count="2" memberValueDatatype="130" unbalanced="0"/>
    <cacheHierarchy uniqueName="[Date].[CalendarYear]" caption="CalendarYear" attribute="1" defaultMemberUniqueName="[Date].[CalendarYear].[All]" allUniqueName="[Date].[CalendarYear].[All]" dimensionUniqueName="[Date]" displayFolder="" count="2" memberValueDatatype="20" unbalanced="0">
      <fieldsUsage count="2">
        <fieldUsage x="-1"/>
        <fieldUsage x="2"/>
      </fieldsUsage>
    </cacheHierarchy>
    <cacheHierarchy uniqueName="[Date].[Calendar Month]" caption="Calendar Month" attribute="1" defaultMemberUniqueName="[Date].[Calendar Month].[All]" allUniqueName="[Date].[Calendar Month].[All]" dimensionUniqueName="[Date]" displayFolder="" count="2" memberValueDatatype="130" unbalanced="0"/>
    <cacheHierarchy uniqueName="[Entity].[Entities]" caption="Entities" defaultMemberUniqueName="[Entity].[Entities].[All]" allUniqueName="[Entity].[Entities].[All]" dimensionUniqueName="[Entity]" displayFolder="" count="5" unbalanced="0"/>
    <cacheHierarchy uniqueName="[Entity].[EntityName]" caption="EntityName" attribute="1" defaultMemberUniqueName="[Entity].[EntityName].[All]" allUniqueName="[Entity].[EntityName].[All]" dimensionUniqueName="[Entity]" displayFolder="" count="2" memberValueDatatype="130" unbalanced="0"/>
    <cacheHierarchy uniqueName="[Entity].[EntityType]" caption="EntityType" attribute="1" defaultMemberUniqueName="[Entity].[EntityType].[All]" allUniqueName="[Entity].[EntityType].[All]" dimensionUniqueName="[Entity]"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1"/>
      </fieldsUsage>
    </cacheHierarchy>
    <cacheHierarchy uniqueName="[StrategyPlan].[Category]" caption="Category" attribute="1" defaultMemberUniqueName="[StrategyPlan].[Category].[All]" allUniqueName="[StrategyPlan].[Category].[All]" allCaption="All" dimensionUniqueName="[StrategyPlan]" displayFolder="" count="2" memberValueDatatype="130" unbalanced="0">
      <fieldsUsage count="2">
        <fieldUsage x="-1"/>
        <fieldUsage x="0"/>
      </fieldsUsage>
    </cacheHierarchy>
    <cacheHierarchy uniqueName="[StrategyPlan].[Scenario]" caption="Scenario" attribute="1" defaultMemberUniqueName="[StrategyPlan].[Scenario].[All]" allUniqueName="[StrategyPlan].[Scenario].[All]" dimensionUniqueName="[StrategyPlan]" displayFolder="" count="2" memberValueDatatype="130" unbalanced="0">
      <fieldsUsage count="2">
        <fieldUsage x="-1"/>
        <fieldUsage x="3"/>
      </fieldsUsage>
    </cacheHierarchy>
    <cacheHierarchy uniqueName="[Account].[AccountKey]" caption="AccountKey" attribute="1" defaultMemberUniqueName="[Account].[AccountKey].[All]" allUniqueName="[Account].[AccountKey].[All]" dimensionUniqueName="[Account]" displayFolder="" count="2" memberValueDatatype="20" unbalanced="0" hidden="1"/>
    <cacheHierarchy uniqueName="[Account].[AccountPath]" caption="AccountPath" attribute="1" defaultMemberUniqueName="[Account].[AccountPath].[All]" allUniqueName="[Account].[AccountPath].[All]" dimensionUniqueName="[Account]" displayFolder="" count="2" memberValueDatatype="130" unbalanced="0" hidden="1"/>
    <cacheHierarchy uniqueName="[Account].[Depth]" caption="Depth" attribute="1" defaultMemberUniqueName="[Account].[Depth].[All]" allUniqueName="[Account].[Depth].[All]" dimensionUniqueName="[Account]" displayFolder="" count="2" memberValueDatatype="20" unbalanced="0" hidden="1"/>
    <cacheHierarchy uniqueName="[Account].[Level1]" caption="Level1" attribute="1" defaultMemberUniqueName="[Account].[Level1].[All]" allUniqueName="[Account].[Level1].[All]" dimensionUniqueName="[Account]" displayFolder="" count="2" memberValueDatatype="130" unbalanced="0" hidden="1"/>
    <cacheHierarchy uniqueName="[Account].[Level2]" caption="Level2" attribute="1" defaultMemberUniqueName="[Account].[Level2].[All]" allUniqueName="[Account].[Level2].[All]" dimensionUniqueName="[Account]" displayFolder="" count="2" memberValueDatatype="130" unbalanced="0" hidden="1"/>
    <cacheHierarchy uniqueName="[Account].[Level3]" caption="Level3" attribute="1" defaultMemberUniqueName="[Account].[Level3].[All]" allUniqueName="[Account].[Level3].[All]" dimensionUniqueName="[Account]" displayFolder="" count="2" memberValueDatatype="130" unbalanced="0" hidden="1"/>
    <cacheHierarchy uniqueName="[Account].[Level4]" caption="Level4" attribute="1" defaultMemberUniqueName="[Account].[Level4].[All]" allUniqueName="[Account].[Level4].[All]" dimensionUniqueName="[Account]" displayFolder="" count="2" memberValueDatatype="130" unbalanced="0" hidden="1"/>
    <cacheHierarchy uniqueName="[Account].[Level5]" caption="Level5" attribute="1" defaultMemberUniqueName="[Account].[Level5].[All]" allUniqueName="[Account].[Level5].[All]" dimensionUniqueName="[Account]" displayFolder="" count="2" memberValueDatatype="130" unbalanced="0" hidden="1"/>
    <cacheHierarchy uniqueName="[Account].[Level6]" caption="Level6" attribute="1" defaultMemberUniqueName="[Account].[Level6].[All]" allUniqueName="[Account].[Level6].[All]" dimensionUniqueName="[Account]" displayFolder="" count="2" memberValueDatatype="130" unbalanced="0" hidden="1"/>
    <cacheHierarchy uniqueName="[Account].[Level7]" caption="Level7" attribute="1" defaultMemberUniqueName="[Account].[Level7].[All]" allUniqueName="[Account].[Level7].[All]" dimensionUniqueName="[Account]" displayFolder="" count="2" memberValueDatatype="130" unbalanced="0" hidden="1"/>
    <cacheHierarchy uniqueName="[Account].[ParentAccountKey]" caption="ParentAccountKey" attribute="1" defaultMemberUniqueName="[Account].[ParentAccountKey].[All]" allUniqueName="[Account].[ParentAccountKey].[All]" dimensionUniqueName="[Account]" displayFolder="" count="2" memberValueDatatype="20" unbalanced="0" hidden="1"/>
    <cacheHierarchy uniqueName="[Account].[SignToLevel1]" caption="SignToLevel1" attribute="1" defaultMemberUniqueName="[Account].[SignToLevel1].[All]" allUniqueName="[Account].[SignToLevel1].[All]" dimensionUniqueName="[Account]" displayFolder="" count="2" memberValueDatatype="20" unbalanced="0" hidden="1"/>
    <cacheHierarchy uniqueName="[Account].[SignToLevel2]" caption="SignToLevel2" attribute="1" defaultMemberUniqueName="[Account].[SignToLevel2].[All]" allUniqueName="[Account].[SignToLevel2].[All]" dimensionUniqueName="[Account]" displayFolder="" count="2" memberValueDatatype="20" unbalanced="0" hidden="1"/>
    <cacheHierarchy uniqueName="[Account].[SignToLevel3]" caption="SignToLevel3" attribute="1" defaultMemberUniqueName="[Account].[SignToLevel3].[All]" allUniqueName="[Account].[SignToLevel3].[All]" dimensionUniqueName="[Account]" displayFolder="" count="2" memberValueDatatype="20" unbalanced="0" hidden="1"/>
    <cacheHierarchy uniqueName="[Account].[SignToLevel4]" caption="SignToLevel4" attribute="1" defaultMemberUniqueName="[Account].[SignToLevel4].[All]" allUniqueName="[Account].[SignToLevel4].[All]" dimensionUniqueName="[Account]" displayFolder="" count="2" memberValueDatatype="20" unbalanced="0" hidden="1"/>
    <cacheHierarchy uniqueName="[Account].[SignToLevel5]" caption="SignToLevel5" attribute="1" defaultMemberUniqueName="[Account].[SignToLevel5].[All]" allUniqueName="[Account].[SignToLevel5].[All]" dimensionUniqueName="[Account]" displayFolder="" count="2" memberValueDatatype="20" unbalanced="0" hidden="1"/>
    <cacheHierarchy uniqueName="[Account].[SignToLevel6]" caption="SignToLevel6" attribute="1" defaultMemberUniqueName="[Account].[SignToLevel6].[All]" allUniqueName="[Account].[SignToLevel6].[All]" dimensionUniqueName="[Account]" displayFolder="" count="2" memberValueDatatype="20" unbalanced="0" hidden="1"/>
    <cacheHierarchy uniqueName="[Account].[SignToLevel7]" caption="SignToLevel7" attribute="1" defaultMemberUniqueName="[Account].[SignToLevel7].[All]" allUniqueName="[Account].[SignToLevel7].[All]" dimensionUniqueName="[Account]" displayFolder="" count="2" memberValueDatatype="20" unbalanced="0" hidden="1"/>
    <cacheHierarchy uniqueName="[Entity].[Depth]" caption="Depth" attribute="1" defaultMemberUniqueName="[Entity].[Depth].[All]" allUniqueName="[Entity].[Depth].[All]" dimensionUniqueName="[Entity]" displayFolder="" count="2" memberValueDatatype="20" unbalanced="0" hidden="1"/>
    <cacheHierarchy uniqueName="[Entity].[EntityKey]" caption="EntityKey" attribute="1" defaultMemberUniqueName="[Entity].[EntityKey].[All]" allUniqueName="[Entity].[EntityKey].[All]" dimensionUniqueName="[Entity]" displayFolder="" count="2" memberValueDatatype="20" unbalanced="0" hidden="1"/>
    <cacheHierarchy uniqueName="[Entity].[EntityPath]" caption="EntityPath" attribute="1" defaultMemberUniqueName="[Entity].[EntityPath].[All]" allUniqueName="[Entity].[EntityPath].[All]" dimensionUniqueName="[Entity]" displayFolder="" count="2" memberValueDatatype="130" unbalanced="0" hidden="1"/>
    <cacheHierarchy uniqueName="[Entity].[Level1]" caption="Level1" attribute="1" defaultMemberUniqueName="[Entity].[Level1].[All]" allUniqueName="[Entity].[Level1].[All]" dimensionUniqueName="[Entity]" displayFolder="" count="2" memberValueDatatype="130" unbalanced="0" hidden="1"/>
    <cacheHierarchy uniqueName="[Entity].[Level2]" caption="Level2" attribute="1" defaultMemberUniqueName="[Entity].[Level2].[All]" allUniqueName="[Entity].[Level2].[All]" dimensionUniqueName="[Entity]" displayFolder="" count="2" memberValueDatatype="130" unbalanced="0" hidden="1"/>
    <cacheHierarchy uniqueName="[Entity].[Level3]" caption="Level3" attribute="1" defaultMemberUniqueName="[Entity].[Level3].[All]" allUniqueName="[Entity].[Level3].[All]" dimensionUniqueName="[Entity]" displayFolder="" count="2" memberValueDatatype="130" unbalanced="0" hidden="1"/>
    <cacheHierarchy uniqueName="[Entity].[Level4]" caption="Level4" attribute="1" defaultMemberUniqueName="[Entity].[Level4].[All]" allUniqueName="[Entity].[Level4].[All]" dimensionUniqueName="[Entity]" displayFolder="" count="2" memberValueDatatype="130" unbalanced="0" hidden="1"/>
    <cacheHierarchy uniqueName="[Entity].[ParentEntityKey]" caption="ParentEntityKey" attribute="1" defaultMemberUniqueName="[Entity].[ParentEntityKey].[All]" allUniqueName="[Entity].[ParentEntityKey].[All]" dimensionUniqueName="[Entity]" displayFolder="" count="2" memberValueDatatype="20" unbalanced="0" hidden="1"/>
    <cacheHierarchy uniqueName="[StrategyPlan].[AccountKey]" caption="AccountKey" attribute="1" defaultMemberUniqueName="[StrategyPlan].[AccountKey].[All]" allUniqueName="[StrategyPlan].[AccountKey].[All]" dimensionUniqueName="[StrategyPlan]" displayFolder="" count="2" memberValueDatatype="20" unbalanced="0" hidden="1"/>
    <cacheHierarchy uniqueName="[StrategyPlan].[Amount]" caption="Amount" attribute="1" defaultMemberUniqueName="[StrategyPlan].[Amount].[All]" allUniqueName="[StrategyPlan].[Amount].[All]" dimensionUniqueName="[StrategyPlan]" displayFolder="" count="2" memberValueDatatype="6" unbalanced="0" hidden="1"/>
    <cacheHierarchy uniqueName="[StrategyPlan].[Datekey]" caption="Datekey" attribute="1" time="1" defaultMemberUniqueName="[StrategyPlan].[Datekey].[All]" allUniqueName="[StrategyPlan].[Datekey].[All]" dimensionUniqueName="[StrategyPlan]" displayFolder="" count="2" memberValueDatatype="7" unbalanced="0" hidden="1"/>
    <cacheHierarchy uniqueName="[StrategyPlan].[EntityKey]" caption="EntityKey" attribute="1" defaultMemberUniqueName="[StrategyPlan].[EntityKey].[All]" allUniqueName="[StrategyPlan].[EntityKey].[All]" dimensionUniqueName="[StrategyPlan]" displayFolder="" count="2" memberValueDatatype="20" unbalanced="0" hidden="1"/>
    <cacheHierarchy uniqueName="[StrategyPlan].[ProductCategoryKey]" caption="ProductCategoryKey" attribute="1" defaultMemberUniqueName="[StrategyPlan].[ProductCategoryKey].[All]" allUniqueName="[StrategyPlan].[ProductCategoryKey].[All]" dimensionUniqueName="[StrategyPlan]" displayFolder="" count="2" memberValueDatatype="20" unbalanced="0" hidden="1"/>
    <cacheHierarchy uniqueName="[StrategyPlan].[ScenarioKey]" caption="ScenarioKey" attribute="1" defaultMemberUniqueName="[StrategyPlan].[ScenarioKey].[All]" allUniqueName="[StrategyPlan].[ScenarioKey].[All]" dimensionUniqueName="[StrategyPlan]" displayFolder="" count="2" memberValueDatatype="20" unbalanced="0" hidden="1"/>
    <cacheHierarchy uniqueName="[Measures].[Sum Amount]" caption="Sum Amount" measure="1" displayFolder="" measureGroup="StrategyPlan" count="0"/>
    <cacheHierarchy uniqueName="[Measures].[Total Base]" caption="Total Base" measure="1" displayFolder="" measureGroup="StrategyPlan" count="0"/>
    <cacheHierarchy uniqueName="[Measures].[Total]" caption="Total" measure="1" displayFolder="" measureGroup="StrategyPlan" count="0"/>
    <cacheHierarchy uniqueName="[Measures].[Total No Signs]" caption="Total No Signs" measure="1" displayFolder="" measureGroup="StrategyPlan" count="0"/>
    <cacheHierarchy uniqueName="[Measures].[Signed Total]" caption="Signed Total" measure="1" displayFolder="" measureGroup="StrategyPlan" count="0"/>
    <cacheHierarchy uniqueName="[Measures].[% Parent]" caption="% Parent" measure="1" displayFolder="" measureGroup="StrategyPlan" count="0"/>
    <cacheHierarchy uniqueName="[Measures].[__XL_Count Account]" caption="__XL_Count Account" measure="1" displayFolder="" measureGroup="Account" count="0" hidden="1"/>
    <cacheHierarchy uniqueName="[Measures].[__XL_Count Entity]" caption="__XL_Count Entity" measure="1" displayFolder="" measureGroup="Entity" count="0" hidden="1"/>
    <cacheHierarchy uniqueName="[Measures].[__XL_Count Date]" caption="__XL_Count Date" measure="1" displayFolder="" measureGroup="Date" count="0" hidden="1"/>
    <cacheHierarchy uniqueName="[Measures].[__XL_Count StrategyPlan]" caption="__XL_Count StrategyPlan" measure="1" displayFolder="" measureGroup="StrategyPlan" count="0" hidden="1"/>
    <cacheHierarchy uniqueName="[Measures].[__No measures defined]" caption="__No measures defined" measure="1" displayFolder="" count="0" hidden="1"/>
    <cacheHierarchy uniqueName="[Measures].[EntityRowDepth]" caption="EntityRowDepth" measure="1" displayFolder="" measureGroup="Entity" count="0" hidden="1"/>
    <cacheHierarchy uniqueName="[Measures].[EntityBrowseDepth]" caption="EntityBrowseDepth" measure="1" displayFolder="" measureGroup="Entity" count="0" hidden="1"/>
    <cacheHierarchy uniqueName="[Measures].[AccountBrowseDepth]" caption="AccountBrowseDepth" measure="1" displayFolder="" measureGroup="Account" count="0" hidden="1"/>
    <cacheHierarchy uniqueName="[Measures].[AccountRowDepth]" caption="AccountRowDepth" measure="1" displayFolder="" measureGroup="Account" count="0" hidden="1"/>
  </cacheHierarchies>
  <kpis count="0"/>
  <tupleCache>
    <entries count="469">
      <n v="11270338.7765" in="0">
        <tpls c="5">
          <tpl fld="8" item="4"/>
          <tpl fld="2" item="0"/>
          <tpl fld="1" item="0"/>
          <tpl hier="13" item="0"/>
          <tpl fld="3" item="2"/>
        </tpls>
      </n>
      <n v="4141745.2633000002" in="0">
        <tpls c="5">
          <tpl fld="8" item="2"/>
          <tpl fld="2" item="0"/>
          <tpl fld="1" item="0"/>
          <tpl hier="13" item="0"/>
          <tpl fld="3" item="2"/>
        </tpls>
      </n>
      <n v="3987521.5413000002" in="0">
        <tpls c="5">
          <tpl fld="8" item="0"/>
          <tpl fld="2" item="0"/>
          <tpl fld="1" item="0"/>
          <tpl hier="13" item="0"/>
          <tpl fld="3" item="2"/>
        </tpls>
      </n>
      <n v="111636004.6505" in="0">
        <tpls c="5">
          <tpl fld="7" item="2"/>
          <tpl fld="2" item="0"/>
          <tpl fld="1" item="0"/>
          <tpl hier="13" item="0"/>
          <tpl fld="3" item="1"/>
        </tpls>
      </n>
      <n v="11070388.5967" in="0">
        <tpls c="5">
          <tpl fld="8" item="4"/>
          <tpl fld="2" item="0"/>
          <tpl fld="1" item="0"/>
          <tpl hier="13" item="0"/>
          <tpl fld="3" item="1"/>
        </tpls>
      </n>
      <n v="3681689.7881" in="0">
        <tpls c="5">
          <tpl fld="8" item="2"/>
          <tpl fld="2" item="0"/>
          <tpl fld="1" item="0"/>
          <tpl hier="13" item="0"/>
          <tpl fld="3" item="1"/>
        </tpls>
      </n>
      <n v="4323373.4178999998" in="0">
        <tpls c="5">
          <tpl fld="8" item="0"/>
          <tpl fld="2" item="0"/>
          <tpl fld="1" item="0"/>
          <tpl hier="13" item="0"/>
          <tpl fld="3" item="1"/>
        </tpls>
      </n>
      <n v="21352357.3486" in="0">
        <tpls c="5">
          <tpl fld="5" item="0"/>
          <tpl fld="2" item="0"/>
          <tpl fld="1" item="0"/>
          <tpl hier="13" item="0"/>
          <tpl fld="3" item="1"/>
        </tpls>
      </n>
      <n v="133240453.9887" in="0">
        <tpls c="5">
          <tpl fld="7" item="2"/>
          <tpl fld="2" item="0"/>
          <tpl fld="1" item="0"/>
          <tpl hier="13" item="0"/>
          <tpl fld="3" item="0"/>
        </tpls>
      </n>
      <n v="11329844.4376" in="0">
        <tpls c="5">
          <tpl fld="8" item="4"/>
          <tpl fld="2" item="0"/>
          <tpl fld="1" item="0"/>
          <tpl hier="13" item="0"/>
          <tpl fld="3" item="0"/>
        </tpls>
      </n>
      <n v="3420098.5084000002" in="0">
        <tpls c="5">
          <tpl fld="8" item="2"/>
          <tpl fld="2" item="0"/>
          <tpl fld="1" item="0"/>
          <tpl hier="13" item="0"/>
          <tpl fld="3" item="0"/>
        </tpls>
      </n>
      <n v="4281872.1886999998" in="0">
        <tpls c="5">
          <tpl fld="8" item="0"/>
          <tpl fld="2" item="0"/>
          <tpl fld="1" item="0"/>
          <tpl hier="13" item="0"/>
          <tpl fld="3" item="0"/>
        </tpls>
      </n>
      <n v="39929357.906300001" in="0">
        <tpls c="5">
          <tpl fld="5" item="0"/>
          <tpl fld="2" item="0"/>
          <tpl fld="1" item="0"/>
          <tpl hier="13" item="0"/>
          <tpl fld="3" item="0"/>
        </tpls>
      </n>
      <n v="42870645.577200003" in="0">
        <tpls c="4">
          <tpl fld="4" item="0"/>
          <tpl fld="2" item="0"/>
          <tpl fld="1" item="0"/>
          <tpl hier="13" item="0"/>
        </tpls>
      </n>
      <n v="-267241522.61970001" in="0">
        <tpls c="4">
          <tpl fld="6" item="0"/>
          <tpl fld="2" item="0"/>
          <tpl fld="1" item="0"/>
          <tpl hier="13" item="0"/>
        </tpls>
      </n>
      <n v="114289071.0299" in="0">
        <tpls c="4">
          <tpl fld="7" item="1"/>
          <tpl fld="2" item="0"/>
          <tpl fld="1" item="0"/>
          <tpl hier="13" item="0"/>
        </tpls>
      </n>
      <n v="22581316.580800001" in="0">
        <tpls c="4">
          <tpl fld="8" item="1"/>
          <tpl fld="2" item="0"/>
          <tpl fld="1" item="0"/>
          <tpl hier="13" item="0"/>
        </tpls>
      </n>
      <n v="11118219.2389" in="0">
        <tpls c="4">
          <tpl fld="8" item="3"/>
          <tpl fld="2" item="0"/>
          <tpl fld="1" item="0"/>
          <tpl hier="13" item="0"/>
        </tpls>
      </n>
      <n v="2438776.7648" in="0">
        <tpls c="4">
          <tpl fld="8" item="5"/>
          <tpl fld="2" item="0"/>
          <tpl fld="1" item="0"/>
          <tpl hier="13" item="0"/>
        </tpls>
      </n>
      <n v="343664075.72570002" in="0">
        <tpls c="4">
          <tpl fld="6" item="1"/>
          <tpl fld="2" item="0"/>
          <tpl fld="1" item="0"/>
          <tpl hier="13" item="0"/>
        </tpls>
      </n>
      <n v="-33551907.5288" in="0">
        <tpls c="4">
          <tpl fld="5" item="1"/>
          <tpl fld="2" item="0"/>
          <tpl fld="1" item="0"/>
          <tpl hier="13" item="0"/>
        </tpls>
      </n>
      <n v="3588732.8454" in="0">
        <tpls c="5">
          <tpl fld="8" item="3"/>
          <tpl fld="2" item="0"/>
          <tpl fld="1" item="0"/>
          <tpl hier="13" item="0"/>
          <tpl fld="3" item="1"/>
        </tpls>
      </n>
      <n v="4089785.2692999998" in="0">
        <tpls c="5">
          <tpl fld="8" item="3"/>
          <tpl fld="2" item="0"/>
          <tpl fld="1" item="0"/>
          <tpl hier="13" item="0"/>
          <tpl fld="3" item="2"/>
        </tpls>
      </n>
      <n v="9991044.0108000003" in="0">
        <tpls c="5">
          <tpl fld="4" item="0"/>
          <tpl fld="2" item="0"/>
          <tpl fld="1" item="0"/>
          <tpl hier="13" item="0"/>
          <tpl fld="3" item="1"/>
        </tpls>
      </n>
      <n v="4699377.4199000001" in="0">
        <tpls c="5">
          <tpl fld="4" item="0"/>
          <tpl fld="2" item="0"/>
          <tpl fld="1" item="0"/>
          <tpl hier="13" item="0"/>
          <tpl fld="3" item="2"/>
        </tpls>
      </n>
      <n v="15140837.8511" in="0">
        <tpls c="5">
          <tpl fld="5" item="0"/>
          <tpl fld="2" item="0"/>
          <tpl fld="1" item="0"/>
          <tpl hier="13" item="0"/>
          <tpl fld="3" item="2"/>
        </tpls>
      </n>
      <n v="-83646779.235400006" in="0">
        <tpls c="5">
          <tpl fld="6" item="0"/>
          <tpl fld="2" item="0"/>
          <tpl fld="1" item="0"/>
          <tpl hier="13" item="0"/>
          <tpl fld="3" item="2"/>
        </tpls>
      </n>
      <n v="874827.7415" in="0">
        <tpls c="5">
          <tpl fld="8" item="5"/>
          <tpl fld="2" item="0"/>
          <tpl fld="1" item="0"/>
          <tpl hier="13" item="0"/>
          <tpl fld="3" item="2"/>
        </tpls>
      </n>
      <n v="-11749133.7598" in="0">
        <tpls c="5">
          <tpl fld="5" item="1"/>
          <tpl fld="2" item="0"/>
          <tpl fld="1" item="0"/>
          <tpl hier="13" item="0"/>
          <tpl fld="3" item="0"/>
        </tpls>
      </n>
      <n v="-11361313.3378" in="0">
        <tpls c="5">
          <tpl fld="5" item="1"/>
          <tpl fld="2" item="0"/>
          <tpl fld="1" item="0"/>
          <tpl hier="13" item="0"/>
          <tpl fld="3" item="1"/>
        </tpls>
      </n>
      <n v="-10441460.4312" in="0">
        <tpls c="5">
          <tpl fld="5" item="1"/>
          <tpl fld="2" item="0"/>
          <tpl fld="1" item="0"/>
          <tpl hier="13" item="0"/>
          <tpl fld="3" item="2"/>
        </tpls>
      </n>
      <n v="7701127.2171999998" in="0">
        <tpls c="5">
          <tpl fld="8" item="1"/>
          <tpl fld="2" item="0"/>
          <tpl fld="1" item="0"/>
          <tpl hier="13" item="0"/>
          <tpl fld="3" item="0"/>
        </tpls>
      </n>
      <n v="7764921.9841999998" in="0">
        <tpls c="5">
          <tpl fld="8" item="1"/>
          <tpl fld="2" item="0"/>
          <tpl fld="1" item="0"/>
          <tpl hier="13" item="0"/>
          <tpl fld="3" item="1"/>
        </tpls>
      </n>
      <n v="7115267.3794" in="0">
        <tpls c="5">
          <tpl fld="8" item="1"/>
          <tpl fld="2" item="0"/>
          <tpl fld="1" item="0"/>
          <tpl hier="13" item="0"/>
          <tpl fld="3" item="2"/>
        </tpls>
      </n>
      <n v="-90283647.301899999" in="0">
        <tpls c="5">
          <tpl fld="6" item="0"/>
          <tpl fld="2" item="0"/>
          <tpl fld="1" item="0"/>
          <tpl hier="13" item="0"/>
          <tpl fld="3" item="1"/>
        </tpls>
      </n>
      <n v="802395.6629" in="0">
        <tpls c="5">
          <tpl fld="8" item="5"/>
          <tpl fld="2" item="0"/>
          <tpl fld="1" item="0"/>
          <tpl hier="13" item="0"/>
          <tpl fld="3" item="1"/>
        </tpls>
      </n>
      <n v="98787617.086500004" in="0">
        <tpls c="5">
          <tpl fld="7" item="2"/>
          <tpl fld="2" item="0"/>
          <tpl fld="1" item="0"/>
          <tpl hier="13" item="0"/>
          <tpl fld="3" item="2"/>
        </tpls>
      </n>
      <n v="343664075.72570002" in="0">
        <tpls c="4">
          <tpl fld="7" item="2"/>
          <tpl fld="2" item="0"/>
          <tpl fld="1" item="0"/>
          <tpl hier="13" item="0"/>
        </tpls>
      </n>
      <n v="28180224.146499999" in="0">
        <tpls c="5">
          <tpl fld="4" item="0"/>
          <tpl fld="2" item="0"/>
          <tpl fld="1" item="0"/>
          <tpl hier="13" item="0"/>
          <tpl fld="3" item="0"/>
        </tpls>
      </n>
      <n v="-93311096.082399994" in="0">
        <tpls c="5">
          <tpl fld="6" item="0"/>
          <tpl fld="2" item="0"/>
          <tpl fld="1" item="0"/>
          <tpl hier="13" item="0"/>
          <tpl fld="3" item="0"/>
        </tpls>
      </n>
      <n v="3439701.1242" in="0">
        <tpls c="5">
          <tpl fld="8" item="3"/>
          <tpl fld="2" item="0"/>
          <tpl fld="1" item="0"/>
          <tpl hier="13" item="0"/>
          <tpl fld="3" item="0"/>
        </tpls>
      </n>
      <n v="761553.36040000001" in="0">
        <tpls c="5">
          <tpl fld="8" item="5"/>
          <tpl fld="2" item="0"/>
          <tpl fld="1" item="0"/>
          <tpl hier="13" item="0"/>
          <tpl fld="3" item="0"/>
        </tpls>
      </n>
      <n v="133240453.9887" in="0">
        <tpls c="5">
          <tpl fld="6" item="1"/>
          <tpl fld="2" item="0"/>
          <tpl fld="1" item="0"/>
          <tpl hier="13" item="0"/>
          <tpl fld="3" item="0"/>
        </tpls>
      </n>
      <n v="111636004.6505" in="0">
        <tpls c="5">
          <tpl fld="6" item="1"/>
          <tpl fld="2" item="0"/>
          <tpl fld="1" item="0"/>
          <tpl hier="13" item="0"/>
          <tpl fld="3" item="1"/>
        </tpls>
      </n>
      <n v="98787617.086500004" in="0">
        <tpls c="5">
          <tpl fld="6" item="1"/>
          <tpl fld="2" item="0"/>
          <tpl fld="1" item="0"/>
          <tpl hier="13" item="0"/>
          <tpl fld="3" item="2"/>
        </tpls>
      </n>
      <n v="37976072.022399999" in="0">
        <tpls c="5">
          <tpl fld="7" item="1"/>
          <tpl fld="2" item="0"/>
          <tpl fld="1" item="0"/>
          <tpl hier="13" item="0"/>
          <tpl fld="3" item="0"/>
        </tpls>
      </n>
      <n v="38239834.813299999" in="0">
        <tpls c="5">
          <tpl fld="7" item="1"/>
          <tpl fld="2" item="0"/>
          <tpl fld="1" item="0"/>
          <tpl hier="13" item="0"/>
          <tpl fld="3" item="1"/>
        </tpls>
      </n>
      <n v="38073164.194200002" in="0">
        <tpls c="5">
          <tpl fld="7" item="1"/>
          <tpl fld="2" item="0"/>
          <tpl fld="1" item="0"/>
          <tpl hier="13" item="0"/>
          <tpl fld="3" item="2"/>
        </tpls>
      </n>
      <n v="76422553.106000006" in="0">
        <tpls c="4">
          <tpl fld="5" item="0"/>
          <tpl fld="2" item="0"/>
          <tpl fld="1" item="0"/>
          <tpl hier="13" item="0"/>
        </tpls>
      </n>
      <n v="12592767.1479" in="0">
        <tpls c="4">
          <tpl fld="8" item="0"/>
          <tpl fld="2" item="0"/>
          <tpl fld="1" item="0"/>
          <tpl hier="13" item="0"/>
        </tpls>
      </n>
      <n v="11243533.559800001" in="0">
        <tpls c="4">
          <tpl fld="8" item="2"/>
          <tpl fld="2" item="0"/>
          <tpl fld="1" item="0"/>
          <tpl hier="13" item="0"/>
        </tpls>
      </n>
      <n v="33670571.810800001" in="0">
        <tpls c="4">
          <tpl fld="8" item="4"/>
          <tpl fld="2" item="0"/>
          <tpl fld="1" item="0"/>
          <tpl hier="13" item="0"/>
        </tpls>
      </n>
      <n v="7041875.1858999999" in="0">
        <tpls c="5">
          <tpl fld="8" item="6"/>
          <tpl fld="2" item="0"/>
          <tpl fld="1" item="0"/>
          <tpl hier="13" item="0"/>
          <tpl fld="3" item="0"/>
        </tpls>
      </n>
      <n v="7008332.5181" in="0">
        <tpls c="5">
          <tpl fld="8" item="6"/>
          <tpl fld="2" item="0"/>
          <tpl fld="1" item="0"/>
          <tpl hier="13" item="0"/>
          <tpl fld="3" item="1"/>
        </tpls>
      </n>
      <n v="6593678.2229000004" in="0">
        <tpls c="5">
          <tpl fld="8" item="6"/>
          <tpl fld="2" item="0"/>
          <tpl fld="1" item="0"/>
          <tpl hier="13" item="0"/>
          <tpl fld="3" item="2"/>
        </tpls>
      </n>
      <n v="20643885.926899999" in="0">
        <tpls c="4">
          <tpl fld="8" item="6"/>
          <tpl fld="2" item="0"/>
          <tpl fld="1" item="0"/>
          <tpl hier="13" item="0"/>
        </tpls>
      </n>
      <n v="55335024.060000002" in="0">
        <tpls c="5">
          <tpl fld="7" item="0"/>
          <tpl fld="2" item="0"/>
          <tpl fld="1" item="0"/>
          <tpl hier="13" item="0"/>
          <tpl fld="3" item="0"/>
        </tpls>
      </n>
      <n v="52043812.488600001" in="0">
        <tpls c="5">
          <tpl fld="7" item="0"/>
          <tpl fld="2" item="0"/>
          <tpl fld="1" item="0"/>
          <tpl hier="13" item="0"/>
          <tpl fld="3" item="1"/>
        </tpls>
      </n>
      <n v="45573615.041199997" in="0">
        <tpls c="5">
          <tpl fld="7" item="0"/>
          <tpl fld="2" item="0"/>
          <tpl fld="1" item="0"/>
          <tpl hier="13" item="0"/>
          <tpl fld="3" item="2"/>
        </tpls>
      </n>
      <n v="152952451.5898" in="0">
        <tpls c="4">
          <tpl fld="7" item="0"/>
          <tpl fld="2" item="0"/>
          <tpl fld="1" item="0"/>
          <tpl hier="13" item="0"/>
        </tpls>
      </n>
      <n v="35764345.2566" in="0">
        <tpls c="5">
          <tpl fld="8" item="4"/>
          <tpl fld="2" item="0"/>
          <tpl fld="1" item="0"/>
          <tpl hier="13" item="1"/>
          <tpl fld="3" item="2"/>
        </tpls>
      </n>
      <n v="12226077.3247" in="0">
        <tpls c="5">
          <tpl fld="8" item="2"/>
          <tpl fld="2" item="0"/>
          <tpl fld="1" item="0"/>
          <tpl hier="13" item="1"/>
          <tpl fld="3" item="2"/>
        </tpls>
      </n>
      <n v="12852109.816199999" in="0">
        <tpls c="5">
          <tpl fld="8" item="0"/>
          <tpl fld="2" item="0"/>
          <tpl fld="1" item="0"/>
          <tpl hier="13" item="1"/>
          <tpl fld="3" item="2"/>
        </tpls>
      </n>
      <n v="341682804.17949998" in="0">
        <tpls c="5">
          <tpl fld="7" item="2"/>
          <tpl fld="2" item="0"/>
          <tpl fld="1" item="0"/>
          <tpl hier="13" item="1"/>
          <tpl fld="3" item="1"/>
        </tpls>
      </n>
      <n v="34766698.286499999" in="0">
        <tpls c="5">
          <tpl fld="8" item="4"/>
          <tpl fld="2" item="0"/>
          <tpl fld="1" item="0"/>
          <tpl hier="13" item="1"/>
          <tpl fld="3" item="1"/>
        </tpls>
      </n>
      <n v="11416316.339299999" in="0">
        <tpls c="5">
          <tpl fld="8" item="2"/>
          <tpl fld="2" item="0"/>
          <tpl fld="1" item="0"/>
          <tpl hier="13" item="1"/>
          <tpl fld="3" item="1"/>
        </tpls>
      </n>
      <n v="13045040.5502" in="0">
        <tpls c="5">
          <tpl fld="8" item="0"/>
          <tpl fld="2" item="0"/>
          <tpl fld="1" item="0"/>
          <tpl hier="13" item="1"/>
          <tpl fld="3" item="1"/>
        </tpls>
      </n>
      <n v="64617558.072499998" in="0">
        <tpls c="5">
          <tpl fld="5" item="0"/>
          <tpl fld="2" item="0"/>
          <tpl fld="1" item="0"/>
          <tpl hier="13" item="1"/>
          <tpl fld="3" item="1"/>
        </tpls>
      </n>
      <n v="351917807.04720002" in="0">
        <tpls c="5">
          <tpl fld="7" item="2"/>
          <tpl fld="2" item="0"/>
          <tpl fld="1" item="0"/>
          <tpl hier="13" item="1"/>
          <tpl fld="3" item="0"/>
        </tpls>
      </n>
      <n v="35454610.139200002" in="0">
        <tpls c="5">
          <tpl fld="8" item="4"/>
          <tpl fld="2" item="0"/>
          <tpl fld="1" item="0"/>
          <tpl hier="13" item="1"/>
          <tpl fld="3" item="0"/>
        </tpls>
      </n>
      <n v="11183230.603800001" in="0">
        <tpls c="5">
          <tpl fld="8" item="2"/>
          <tpl fld="2" item="0"/>
          <tpl fld="1" item="0"/>
          <tpl hier="13" item="1"/>
          <tpl fld="3" item="0"/>
        </tpls>
      </n>
      <n v="13213475.644099999" in="0">
        <tpls c="5">
          <tpl fld="8" item="0"/>
          <tpl fld="2" item="0"/>
          <tpl fld="1" item="0"/>
          <tpl hier="13" item="1"/>
          <tpl fld="3" item="0"/>
        </tpls>
      </n>
      <n v="78729580.055199996" in="0">
        <tpls c="5">
          <tpl fld="5" item="0"/>
          <tpl fld="2" item="0"/>
          <tpl fld="1" item="0"/>
          <tpl hier="13" item="1"/>
          <tpl fld="3" item="0"/>
        </tpls>
      </n>
      <n v="11208483.1481" in="0">
        <tpls c="5">
          <tpl fld="8" item="3"/>
          <tpl fld="2" item="0"/>
          <tpl fld="1" item="0"/>
          <tpl hier="13" item="1"/>
          <tpl fld="3" item="1"/>
        </tpls>
      </n>
      <n v="12122094.839199999" in="0">
        <tpls c="5">
          <tpl fld="8" item="3"/>
          <tpl fld="2" item="0"/>
          <tpl fld="1" item="0"/>
          <tpl hier="13" item="1"/>
          <tpl fld="3" item="2"/>
        </tpls>
      </n>
      <n v="30106790.5253" in="0">
        <tpls c="5">
          <tpl fld="4" item="0"/>
          <tpl fld="2" item="0"/>
          <tpl fld="1" item="0"/>
          <tpl hier="13" item="1"/>
          <tpl fld="3" item="1"/>
        </tpls>
      </n>
      <n v="41685387.089199997" in="0">
        <tpls c="5">
          <tpl fld="4" item="0"/>
          <tpl fld="2" item="0"/>
          <tpl fld="1" item="0"/>
          <tpl hier="13" item="1"/>
          <tpl fld="3" item="2"/>
        </tpls>
      </n>
      <n v="75852913.515499994" in="0">
        <tpls c="5">
          <tpl fld="5" item="0"/>
          <tpl fld="2" item="0"/>
          <tpl fld="1" item="0"/>
          <tpl hier="13" item="1"/>
          <tpl fld="3" item="2"/>
        </tpls>
      </n>
      <n v="-265694701.33669999" in="0">
        <tpls c="5">
          <tpl fld="6" item="0"/>
          <tpl fld="2" item="0"/>
          <tpl fld="1" item="0"/>
          <tpl hier="13" item="1"/>
          <tpl fld="3" item="2"/>
        </tpls>
      </n>
      <n v="2607323.5164000001" in="0">
        <tpls c="5">
          <tpl fld="8" item="5"/>
          <tpl fld="2" item="0"/>
          <tpl fld="1" item="0"/>
          <tpl hier="13" item="1"/>
          <tpl fld="3" item="2"/>
        </tpls>
      </n>
      <n v="-35804255.641099997" in="0">
        <tpls c="5">
          <tpl fld="5" item="1"/>
          <tpl fld="2" item="0"/>
          <tpl fld="1" item="0"/>
          <tpl hier="13" item="1"/>
          <tpl fld="3" item="0"/>
        </tpls>
      </n>
      <n v="-34510767.547200002" in="0">
        <tpls c="5">
          <tpl fld="5" item="1"/>
          <tpl fld="2" item="0"/>
          <tpl fld="1" item="0"/>
          <tpl hier="13" item="1"/>
          <tpl fld="3" item="1"/>
        </tpls>
      </n>
      <n v="-34167526.426299997" in="0">
        <tpls c="5">
          <tpl fld="5" item="1"/>
          <tpl fld="2" item="0"/>
          <tpl fld="1" item="0"/>
          <tpl hier="13" item="1"/>
          <tpl fld="3" item="2"/>
        </tpls>
      </n>
      <n v="23697599.090700001" in="0">
        <tpls c="5">
          <tpl fld="8" item="1"/>
          <tpl fld="2" item="0"/>
          <tpl fld="1" item="0"/>
          <tpl hier="13" item="1"/>
          <tpl fld="3" item="0"/>
        </tpls>
      </n>
      <n v="23382980.212099999" in="0">
        <tpls c="5">
          <tpl fld="8" item="1"/>
          <tpl fld="2" item="0"/>
          <tpl fld="1" item="0"/>
          <tpl hier="13" item="1"/>
          <tpl fld="3" item="1"/>
        </tpls>
      </n>
      <n v="22980397.834199999" in="0">
        <tpls c="5">
          <tpl fld="8" item="1"/>
          <tpl fld="2" item="0"/>
          <tpl fld="1" item="0"/>
          <tpl hier="13" item="1"/>
          <tpl fld="3" item="2"/>
        </tpls>
      </n>
      <n v="-277065246.10699999" in="0">
        <tpls c="5">
          <tpl fld="6" item="0"/>
          <tpl fld="2" item="0"/>
          <tpl fld="1" item="0"/>
          <tpl hier="13" item="1"/>
          <tpl fld="3" item="1"/>
        </tpls>
      </n>
      <n v="2453905.4208999998" in="0">
        <tpls c="5">
          <tpl fld="8" item="5"/>
          <tpl fld="2" item="0"/>
          <tpl fld="1" item="0"/>
          <tpl hier="13" item="1"/>
          <tpl fld="3" item="1"/>
        </tpls>
      </n>
      <n v="341547614.85219997" in="0">
        <tpls c="5">
          <tpl fld="7" item="2"/>
          <tpl fld="2" item="0"/>
          <tpl fld="1" item="0"/>
          <tpl hier="13" item="1"/>
          <tpl fld="3" item="2"/>
        </tpls>
      </n>
      <n v="42925324.414099999" in="0">
        <tpls c="5">
          <tpl fld="4" item="0"/>
          <tpl fld="2" item="0"/>
          <tpl fld="1" item="0"/>
          <tpl hier="13" item="1"/>
          <tpl fld="3" item="0"/>
        </tpls>
      </n>
      <n v="-273188226.99199998" in="0">
        <tpls c="5">
          <tpl fld="6" item="0"/>
          <tpl fld="2" item="0"/>
          <tpl fld="1" item="0"/>
          <tpl hier="13" item="1"/>
          <tpl fld="3" item="0"/>
        </tpls>
      </n>
      <n v="11134446.209000001" in="0">
        <tpls c="5">
          <tpl fld="8" item="3"/>
          <tpl fld="2" item="0"/>
          <tpl fld="1" item="0"/>
          <tpl hier="13" item="1"/>
          <tpl fld="3" item="0"/>
        </tpls>
      </n>
      <n v="2471889.0652000001" in="0">
        <tpls c="5">
          <tpl fld="8" item="5"/>
          <tpl fld="2" item="0"/>
          <tpl fld="1" item="0"/>
          <tpl hier="13" item="1"/>
          <tpl fld="3" item="0"/>
        </tpls>
      </n>
      <n v="351917807.04720002" in="0">
        <tpls c="5">
          <tpl fld="6" item="1"/>
          <tpl fld="2" item="0"/>
          <tpl fld="1" item="0"/>
          <tpl hier="13" item="1"/>
          <tpl fld="3" item="0"/>
        </tpls>
      </n>
      <n v="341682804.17949998" in="0">
        <tpls c="5">
          <tpl fld="6" item="1"/>
          <tpl fld="2" item="0"/>
          <tpl fld="1" item="0"/>
          <tpl hier="13" item="1"/>
          <tpl fld="3" item="1"/>
        </tpls>
      </n>
      <n v="341547614.85219997" in="0">
        <tpls c="5">
          <tpl fld="6" item="1"/>
          <tpl fld="2" item="0"/>
          <tpl fld="1" item="0"/>
          <tpl hier="13" item="1"/>
          <tpl fld="3" item="2"/>
        </tpls>
      </n>
      <n v="118825802.712" in="0">
        <tpls c="5">
          <tpl fld="7" item="1"/>
          <tpl fld="2" item="0"/>
          <tpl fld="1" item="0"/>
          <tpl hier="13" item="1"/>
          <tpl fld="3" item="0"/>
        </tpls>
      </n>
      <n v="117511416.29809999" in="0">
        <tpls c="5">
          <tpl fld="7" item="1"/>
          <tpl fld="2" item="0"/>
          <tpl fld="1" item="0"/>
          <tpl hier="13" item="1"/>
          <tpl fld="3" item="1"/>
        </tpls>
      </n>
      <n v="119720835.0608" in="0">
        <tpls c="5">
          <tpl fld="7" item="1"/>
          <tpl fld="2" item="0"/>
          <tpl fld="1" item="0"/>
          <tpl hier="13" item="1"/>
          <tpl fld="3" item="2"/>
        </tpls>
      </n>
      <n v="21670551.960000001" in="0">
        <tpls c="5">
          <tpl fld="8" item="6"/>
          <tpl fld="2" item="0"/>
          <tpl fld="1" item="0"/>
          <tpl hier="13" item="1"/>
          <tpl fld="3" item="0"/>
        </tpls>
      </n>
      <n v="21237992.340999998" in="0">
        <tpls c="5">
          <tpl fld="8" item="6"/>
          <tpl fld="2" item="0"/>
          <tpl fld="1" item="0"/>
          <tpl hier="13" item="1"/>
          <tpl fld="3" item="1"/>
        </tpls>
      </n>
      <n v="21168486.473499998" in="0">
        <tpls c="5">
          <tpl fld="8" item="6"/>
          <tpl fld="2" item="0"/>
          <tpl fld="1" item="0"/>
          <tpl hier="13" item="1"/>
          <tpl fld="3" item="2"/>
        </tpls>
      </n>
      <n v="154362424.28" in="0">
        <tpls c="5">
          <tpl fld="7" item="0"/>
          <tpl fld="2" item="0"/>
          <tpl fld="1" item="0"/>
          <tpl hier="13" item="1"/>
          <tpl fld="3" item="0"/>
        </tpls>
      </n>
      <n v="159553829.8089" in="0">
        <tpls c="5">
          <tpl fld="7" item="0"/>
          <tpl fld="2" item="0"/>
          <tpl fld="1" item="0"/>
          <tpl hier="13" item="1"/>
          <tpl fld="3" item="1"/>
        </tpls>
      </n>
      <n v="145973866.27590001" in="0">
        <tpls c="5">
          <tpl fld="7" item="0"/>
          <tpl fld="2" item="0"/>
          <tpl fld="1" item="0"/>
          <tpl hier="13" item="1"/>
          <tpl fld="3" item="2"/>
        </tpls>
      </n>
      <n v="419221705.71640003" in="0">
        <tpls c="5">
          <tpl fld="7" item="2"/>
          <tpl fld="2" item="1"/>
          <tpl fld="1" item="0"/>
          <tpl hier="13" item="1"/>
          <tpl fld="3" item="0"/>
        </tpls>
      </n>
      <n v="40376069.441500001" in="0">
        <tpls c="5">
          <tpl fld="8" item="4"/>
          <tpl fld="2" item="1"/>
          <tpl fld="1" item="0"/>
          <tpl hier="13" item="1"/>
          <tpl fld="3" item="0"/>
        </tpls>
      </n>
      <n v="10164335.904200001" in="0">
        <tpls c="5">
          <tpl fld="8" item="2"/>
          <tpl fld="2" item="1"/>
          <tpl fld="1" item="0"/>
          <tpl hier="13" item="1"/>
          <tpl fld="3" item="0"/>
        </tpls>
      </n>
      <n v="10988317.955499999" in="0">
        <tpls c="5">
          <tpl fld="8" item="0"/>
          <tpl fld="2" item="1"/>
          <tpl fld="1" item="0"/>
          <tpl hier="13" item="1"/>
          <tpl fld="3" item="0"/>
        </tpls>
      </n>
      <n v="120613092.2915" in="0">
        <tpls c="5">
          <tpl fld="5" item="0"/>
          <tpl fld="2" item="1"/>
          <tpl fld="1" item="0"/>
          <tpl hier="13" item="1"/>
          <tpl fld="3" item="0"/>
        </tpls>
      </n>
      <n v="-37933918.594700001" in="0">
        <tpls c="5">
          <tpl fld="5" item="1"/>
          <tpl fld="2" item="1"/>
          <tpl fld="1" item="0"/>
          <tpl hier="13" item="1"/>
          <tpl fld="3" item="0"/>
        </tpls>
      </n>
      <n v="20927117.306600001" in="0">
        <tpls c="5">
          <tpl fld="8" item="1"/>
          <tpl fld="2" item="1"/>
          <tpl fld="1" item="0"/>
          <tpl hier="13" item="1"/>
          <tpl fld="3" item="0"/>
        </tpls>
      </n>
      <n v="82679173.696799994" in="0">
        <tpls c="5">
          <tpl fld="4" item="0"/>
          <tpl fld="2" item="1"/>
          <tpl fld="1" item="0"/>
          <tpl hier="13" item="1"/>
          <tpl fld="3" item="0"/>
        </tpls>
      </n>
      <n v="-298608613.4249" in="0">
        <tpls c="5">
          <tpl fld="6" item="0"/>
          <tpl fld="2" item="1"/>
          <tpl fld="1" item="0"/>
          <tpl hier="13" item="1"/>
          <tpl fld="3" item="0"/>
        </tpls>
      </n>
      <n v="10021619.289100001" in="0">
        <tpls c="5">
          <tpl fld="8" item="3"/>
          <tpl fld="2" item="1"/>
          <tpl fld="1" item="0"/>
          <tpl hier="13" item="1"/>
          <tpl fld="3" item="0"/>
        </tpls>
      </n>
      <n v="2508906.1719" in="0">
        <tpls c="5">
          <tpl fld="8" item="5"/>
          <tpl fld="2" item="1"/>
          <tpl fld="1" item="0"/>
          <tpl hier="13" item="1"/>
          <tpl fld="3" item="0"/>
        </tpls>
      </n>
      <n v="114803155.0949" in="0">
        <tpls c="5">
          <tpl fld="7" item="1"/>
          <tpl fld="2" item="1"/>
          <tpl fld="1" item="0"/>
          <tpl hier="13" item="1"/>
          <tpl fld="3" item="0"/>
        </tpls>
      </n>
      <n v="19816789.026099999" in="0">
        <tpls c="5">
          <tpl fld="8" item="6"/>
          <tpl fld="2" item="1"/>
          <tpl fld="1" item="0"/>
          <tpl hier="13" item="1"/>
          <tpl fld="3" item="0"/>
        </tpls>
      </n>
      <n v="183805458.33000001" in="0">
        <tpls c="5">
          <tpl fld="7" item="0"/>
          <tpl fld="2" item="1"/>
          <tpl fld="1" item="0"/>
          <tpl hier="13" item="1"/>
          <tpl fld="3" item="0"/>
        </tpls>
      </n>
      <n v="364580932.89850003" in="0">
        <tpls c="5">
          <tpl fld="7" item="2"/>
          <tpl fld="2" item="1"/>
          <tpl fld="1" item="0"/>
          <tpl hier="13" item="1"/>
          <tpl fld="3" item="1"/>
        </tpls>
      </n>
      <n v="36627449.9366" in="0">
        <tpls c="5">
          <tpl fld="8" item="4"/>
          <tpl fld="2" item="1"/>
          <tpl fld="1" item="0"/>
          <tpl hier="13" item="1"/>
          <tpl fld="3" item="1"/>
        </tpls>
      </n>
      <n v="9457460.3888000008" in="0">
        <tpls c="5">
          <tpl fld="8" item="2"/>
          <tpl fld="2" item="1"/>
          <tpl fld="1" item="0"/>
          <tpl hier="13" item="1"/>
          <tpl fld="3" item="1"/>
        </tpls>
      </n>
      <n v="9898812.5017000008" in="0">
        <tpls c="5">
          <tpl fld="8" item="0"/>
          <tpl fld="2" item="1"/>
          <tpl fld="1" item="0"/>
          <tpl hier="13" item="1"/>
          <tpl fld="3" item="1"/>
        </tpls>
      </n>
      <n v="103348301.4413" in="0">
        <tpls c="5">
          <tpl fld="5" item="0"/>
          <tpl fld="2" item="1"/>
          <tpl fld="1" item="0"/>
          <tpl hier="13" item="1"/>
          <tpl fld="3" item="1"/>
        </tpls>
      </n>
      <n v="9427094.1109999996" in="0">
        <tpls c="5">
          <tpl fld="8" item="3"/>
          <tpl fld="2" item="1"/>
          <tpl fld="1" item="0"/>
          <tpl hier="13" item="1"/>
          <tpl fld="3" item="1"/>
        </tpls>
      </n>
      <n v="69261471.336999997" in="0">
        <tpls c="5">
          <tpl fld="4" item="0"/>
          <tpl fld="2" item="1"/>
          <tpl fld="1" item="0"/>
          <tpl hier="13" item="1"/>
          <tpl fld="3" item="1"/>
        </tpls>
      </n>
      <n v="-34086830.1043" in="0">
        <tpls c="5">
          <tpl fld="5" item="1"/>
          <tpl fld="2" item="1"/>
          <tpl fld="1" item="0"/>
          <tpl hier="13" item="1"/>
          <tpl fld="3" item="1"/>
        </tpls>
      </n>
      <n v="18824526.670200001" in="0">
        <tpls c="5">
          <tpl fld="8" item="1"/>
          <tpl fld="2" item="1"/>
          <tpl fld="1" item="0"/>
          <tpl hier="13" item="1"/>
          <tpl fld="3" item="1"/>
        </tpls>
      </n>
      <n v="-261232631.45719999" in="0">
        <tpls c="5">
          <tpl fld="6" item="0"/>
          <tpl fld="2" item="1"/>
          <tpl fld="1" item="0"/>
          <tpl hier="13" item="1"/>
          <tpl fld="3" item="1"/>
        </tpls>
      </n>
      <n v="2249507.5594000001" in="0">
        <tpls c="5">
          <tpl fld="8" item="5"/>
          <tpl fld="2" item="1"/>
          <tpl fld="1" item="0"/>
          <tpl hier="13" item="1"/>
          <tpl fld="3" item="1"/>
        </tpls>
      </n>
      <n v="104410032.5029" in="0">
        <tpls c="5">
          <tpl fld="7" item="1"/>
          <tpl fld="2" item="1"/>
          <tpl fld="1" item="0"/>
          <tpl hier="13" item="1"/>
          <tpl fld="3" item="1"/>
        </tpls>
      </n>
      <n v="17925181.335200001" in="0">
        <tpls c="5">
          <tpl fld="8" item="6"/>
          <tpl fld="2" item="1"/>
          <tpl fld="1" item="0"/>
          <tpl hier="13" item="1"/>
          <tpl fld="3" item="1"/>
        </tpls>
      </n>
      <n v="156822598.95429999" in="0">
        <tpls c="5">
          <tpl fld="7" item="0"/>
          <tpl fld="2" item="1"/>
          <tpl fld="1" item="0"/>
          <tpl hier="13" item="1"/>
          <tpl fld="3" item="1"/>
        </tpls>
      </n>
      <n v="40803381.545699999" in="0">
        <tpls c="5">
          <tpl fld="8" item="4"/>
          <tpl fld="2" item="1"/>
          <tpl fld="1" item="0"/>
          <tpl hier="13" item="1"/>
          <tpl fld="3" item="2"/>
        </tpls>
      </n>
      <n v="10311173.623500001" in="0">
        <tpls c="5">
          <tpl fld="8" item="2"/>
          <tpl fld="2" item="1"/>
          <tpl fld="1" item="0"/>
          <tpl hier="13" item="1"/>
          <tpl fld="3" item="2"/>
        </tpls>
      </n>
      <n v="11526750.593900001" in="0">
        <tpls c="5">
          <tpl fld="8" item="0"/>
          <tpl fld="2" item="1"/>
          <tpl fld="1" item="0"/>
          <tpl hier="13" item="1"/>
          <tpl fld="3" item="2"/>
        </tpls>
      </n>
      <n v="10284199.399900001" in="0">
        <tpls c="5">
          <tpl fld="8" item="3"/>
          <tpl fld="2" item="1"/>
          <tpl fld="1" item="0"/>
          <tpl hier="13" item="1"/>
          <tpl fld="3" item="2"/>
        </tpls>
      </n>
      <n v="84505186.496199995" in="0">
        <tpls c="5">
          <tpl fld="4" item="0"/>
          <tpl fld="2" item="1"/>
          <tpl fld="1" item="0"/>
          <tpl hier="13" item="1"/>
          <tpl fld="3" item="2"/>
        </tpls>
      </n>
      <n v="124611596.903" in="0">
        <tpls c="5">
          <tpl fld="5" item="0"/>
          <tpl fld="2" item="1"/>
          <tpl fld="1" item="0"/>
          <tpl hier="13" item="1"/>
          <tpl fld="3" item="2"/>
        </tpls>
      </n>
      <n v="-302857838.71609998" in="0">
        <tpls c="5">
          <tpl fld="6" item="0"/>
          <tpl fld="2" item="1"/>
          <tpl fld="1" item="0"/>
          <tpl hier="13" item="1"/>
          <tpl fld="3" item="2"/>
        </tpls>
      </n>
      <n v="2510633.7259999998" in="0">
        <tpls c="5">
          <tpl fld="8" item="5"/>
          <tpl fld="2" item="1"/>
          <tpl fld="1" item="0"/>
          <tpl hier="13" item="1"/>
          <tpl fld="3" item="2"/>
        </tpls>
      </n>
      <n v="-40106410.406800002" in="0">
        <tpls c="5">
          <tpl fld="5" item="1"/>
          <tpl fld="2" item="1"/>
          <tpl fld="1" item="0"/>
          <tpl hier="13" item="1"/>
          <tpl fld="3" item="2"/>
        </tpls>
      </n>
      <n v="21854230.200199999" in="0">
        <tpls c="5">
          <tpl fld="8" item="1"/>
          <tpl fld="2" item="1"/>
          <tpl fld="1" item="0"/>
          <tpl hier="13" item="1"/>
          <tpl fld="3" item="2"/>
        </tpls>
      </n>
      <n v="427469435.61909997" in="0">
        <tpls c="5">
          <tpl fld="7" item="2"/>
          <tpl fld="2" item="1"/>
          <tpl fld="1" item="0"/>
          <tpl hier="13" item="1"/>
          <tpl fld="3" item="2"/>
        </tpls>
      </n>
      <n v="118103206.0501" in="0">
        <tpls c="5">
          <tpl fld="7" item="1"/>
          <tpl fld="2" item="1"/>
          <tpl fld="1" item="0"/>
          <tpl hier="13" item="1"/>
          <tpl fld="3" item="2"/>
        </tpls>
      </n>
      <n v="20812836.960900001" in="0">
        <tpls c="5">
          <tpl fld="8" item="6"/>
          <tpl fld="2" item="1"/>
          <tpl fld="1" item="0"/>
          <tpl hier="13" item="1"/>
          <tpl fld="3" item="2"/>
        </tpls>
      </n>
      <n v="184754632.66600001" in="0">
        <tpls c="5">
          <tpl fld="7" item="0"/>
          <tpl fld="2" item="1"/>
          <tpl fld="1" item="0"/>
          <tpl hier="13" item="1"/>
          <tpl fld="3" item="2"/>
        </tpls>
      </n>
      <n v="416125944.35009998" in="0">
        <tpls c="5">
          <tpl fld="7" item="2"/>
          <tpl fld="2" item="2"/>
          <tpl fld="1" item="0"/>
          <tpl hier="13" item="1"/>
          <tpl fld="3" item="0"/>
        </tpls>
      </n>
      <n v="46231905.374700002" in="0">
        <tpls c="5">
          <tpl fld="8" item="4"/>
          <tpl fld="2" item="2"/>
          <tpl fld="1" item="0"/>
          <tpl hier="13" item="1"/>
          <tpl fld="3" item="0"/>
        </tpls>
      </n>
      <n v="9310233.1315000001" in="0">
        <tpls c="5">
          <tpl fld="8" item="2"/>
          <tpl fld="2" item="2"/>
          <tpl fld="1" item="0"/>
          <tpl hier="13" item="1"/>
          <tpl fld="3" item="0"/>
        </tpls>
      </n>
      <n v="9642244.1598000005" in="0">
        <tpls c="5">
          <tpl fld="8" item="0"/>
          <tpl fld="2" item="2"/>
          <tpl fld="1" item="0"/>
          <tpl hier="13" item="1"/>
          <tpl fld="3" item="0"/>
        </tpls>
      </n>
      <n v="103894057.38770001" in="0">
        <tpls c="5">
          <tpl fld="5" item="0"/>
          <tpl fld="2" item="2"/>
          <tpl fld="1" item="0"/>
          <tpl hier="13" item="1"/>
          <tpl fld="3" item="0"/>
        </tpls>
      </n>
      <n v="-45013977.016099997" in="0">
        <tpls c="5">
          <tpl fld="5" item="1"/>
          <tpl fld="2" item="2"/>
          <tpl fld="1" item="0"/>
          <tpl hier="13" item="1"/>
          <tpl fld="3" item="0"/>
        </tpls>
      </n>
      <n v="19251501.2863" in="0">
        <tpls c="5">
          <tpl fld="8" item="1"/>
          <tpl fld="2" item="2"/>
          <tpl fld="1" item="0"/>
          <tpl hier="13" item="1"/>
          <tpl fld="3" item="0"/>
        </tpls>
      </n>
      <n v="58880080.371600002" in="0">
        <tpls c="5">
          <tpl fld="4" item="0"/>
          <tpl fld="2" item="2"/>
          <tpl fld="1" item="0"/>
          <tpl hier="13" item="1"/>
          <tpl fld="3" item="0"/>
        </tpls>
      </n>
      <n v="-312231886.96240002" in="0">
        <tpls c="5">
          <tpl fld="6" item="0"/>
          <tpl fld="2" item="2"/>
          <tpl fld="1" item="0"/>
          <tpl hier="13" item="1"/>
          <tpl fld="3" item="0"/>
        </tpls>
      </n>
      <n v="9195271.6482999995" in="0">
        <tpls c="5">
          <tpl fld="8" item="3"/>
          <tpl fld="2" item="2"/>
          <tpl fld="1" item="0"/>
          <tpl hier="13" item="1"/>
          <tpl fld="3" item="0"/>
        </tpls>
      </n>
      <n v="2570447.6079000002" in="0">
        <tpls c="5">
          <tpl fld="8" item="5"/>
          <tpl fld="2" item="2"/>
          <tpl fld="1" item="0"/>
          <tpl hier="13" item="1"/>
          <tpl fld="3" item="0"/>
        </tpls>
      </n>
      <n v="115195730.2824" in="0">
        <tpls c="5">
          <tpl fld="7" item="1"/>
          <tpl fld="2" item="2"/>
          <tpl fld="1" item="0"/>
          <tpl hier="13" item="1"/>
          <tpl fld="3" item="0"/>
        </tpls>
      </n>
      <n v="18994127.073899999" in="0">
        <tpls c="5">
          <tpl fld="8" item="6"/>
          <tpl fld="2" item="2"/>
          <tpl fld="1" item="0"/>
          <tpl hier="13" item="1"/>
          <tpl fld="3" item="0"/>
        </tpls>
      </n>
      <n v="197036156.68000001" in="0">
        <tpls c="5">
          <tpl fld="7" item="0"/>
          <tpl fld="2" item="2"/>
          <tpl fld="1" item="0"/>
          <tpl hier="13" item="1"/>
          <tpl fld="3" item="0"/>
        </tpls>
      </n>
      <n v="438881753.01310003" in="0">
        <tpls c="5">
          <tpl fld="7" item="2"/>
          <tpl fld="2" item="2"/>
          <tpl fld="1" item="0"/>
          <tpl hier="13" item="1"/>
          <tpl fld="3" item="1"/>
        </tpls>
      </n>
      <n v="44881482.4454" in="0">
        <tpls c="5">
          <tpl fld="8" item="4"/>
          <tpl fld="2" item="2"/>
          <tpl fld="1" item="0"/>
          <tpl hier="13" item="1"/>
          <tpl fld="3" item="1"/>
        </tpls>
      </n>
      <n v="9276902.1545000002" in="0">
        <tpls c="5">
          <tpl fld="8" item="2"/>
          <tpl fld="2" item="2"/>
          <tpl fld="1" item="0"/>
          <tpl hier="13" item="1"/>
          <tpl fld="3" item="1"/>
        </tpls>
      </n>
      <n v="8794100.7689999994" in="0">
        <tpls c="5">
          <tpl fld="8" item="0"/>
          <tpl fld="2" item="2"/>
          <tpl fld="1" item="0"/>
          <tpl hier="13" item="1"/>
          <tpl fld="3" item="1"/>
        </tpls>
      </n>
      <n v="160006747.23640001" in="0">
        <tpls c="5">
          <tpl fld="5" item="0"/>
          <tpl fld="2" item="2"/>
          <tpl fld="1" item="0"/>
          <tpl hier="13" item="1"/>
          <tpl fld="3" item="1"/>
        </tpls>
      </n>
      <n v="9290465.6596000008" in="0">
        <tpls c="5">
          <tpl fld="8" item="3"/>
          <tpl fld="2" item="2"/>
          <tpl fld="1" item="0"/>
          <tpl hier="13" item="1"/>
          <tpl fld="3" item="1"/>
        </tpls>
      </n>
      <n v="119848380.0934" in="0">
        <tpls c="5">
          <tpl fld="4" item="0"/>
          <tpl fld="2" item="2"/>
          <tpl fld="1" item="0"/>
          <tpl hier="13" item="1"/>
          <tpl fld="3" item="1"/>
        </tpls>
      </n>
      <n v="-40158367.142999999" in="0">
        <tpls c="5">
          <tpl fld="5" item="1"/>
          <tpl fld="2" item="2"/>
          <tpl fld="1" item="0"/>
          <tpl hier="13" item="1"/>
          <tpl fld="3" item="1"/>
        </tpls>
      </n>
      <n v="17567775.931000002" in="0">
        <tpls c="5">
          <tpl fld="8" item="1"/>
          <tpl fld="2" item="2"/>
          <tpl fld="1" item="0"/>
          <tpl hier="13" item="1"/>
          <tpl fld="3" item="1"/>
        </tpls>
      </n>
      <n v="-278875005.77670002" in="0">
        <tpls c="5">
          <tpl fld="6" item="0"/>
          <tpl fld="2" item="2"/>
          <tpl fld="1" item="0"/>
          <tpl hier="13" item="1"/>
          <tpl fld="3" item="1"/>
        </tpls>
      </n>
      <n v="2843093.1661" in="0">
        <tpls c="5">
          <tpl fld="8" item="5"/>
          <tpl fld="2" item="2"/>
          <tpl fld="1" item="0"/>
          <tpl hier="13" item="1"/>
          <tpl fld="3" item="1"/>
        </tpls>
      </n>
      <n v="110286781.6557" in="0">
        <tpls c="5">
          <tpl fld="7" item="1"/>
          <tpl fld="2" item="2"/>
          <tpl fld="1" item="0"/>
          <tpl hier="13" item="1"/>
          <tpl fld="3" item="1"/>
        </tpls>
      </n>
      <n v="17632961.530099999" in="0">
        <tpls c="5">
          <tpl fld="8" item="6"/>
          <tpl fld="2" item="2"/>
          <tpl fld="1" item="0"/>
          <tpl hier="13" item="1"/>
          <tpl fld="3" item="1"/>
        </tpls>
      </n>
      <n v="168588224.12099999" in="0">
        <tpls c="5">
          <tpl fld="7" item="0"/>
          <tpl fld="2" item="2"/>
          <tpl fld="1" item="0"/>
          <tpl hier="13" item="1"/>
          <tpl fld="3" item="1"/>
        </tpls>
      </n>
      <n v="47412684.092100002" in="0">
        <tpls c="5">
          <tpl fld="8" item="4"/>
          <tpl fld="2" item="2"/>
          <tpl fld="1" item="0"/>
          <tpl hier="13" item="1"/>
          <tpl fld="3" item="2"/>
        </tpls>
      </n>
      <n v="8953422.3599999994" in="0">
        <tpls c="5">
          <tpl fld="8" item="2"/>
          <tpl fld="2" item="2"/>
          <tpl fld="1" item="0"/>
          <tpl hier="13" item="1"/>
          <tpl fld="3" item="2"/>
        </tpls>
      </n>
      <n v="9340752.1409000009" in="0">
        <tpls c="5">
          <tpl fld="8" item="0"/>
          <tpl fld="2" item="2"/>
          <tpl fld="1" item="0"/>
          <tpl hier="13" item="1"/>
          <tpl fld="3" item="2"/>
        </tpls>
      </n>
      <n v="8880126.9357999992" in="0">
        <tpls c="5">
          <tpl fld="8" item="3"/>
          <tpl fld="2" item="2"/>
          <tpl fld="1" item="0"/>
          <tpl hier="13" item="1"/>
          <tpl fld="3" item="2"/>
        </tpls>
      </n>
      <n v="105577556.2455" in="0">
        <tpls c="5">
          <tpl fld="4" item="0"/>
          <tpl fld="2" item="2"/>
          <tpl fld="1" item="0"/>
          <tpl hier="13" item="1"/>
          <tpl fld="3" item="2"/>
        </tpls>
      </n>
      <n v="149234364.21169999" in="0">
        <tpls c="5">
          <tpl fld="5" item="0"/>
          <tpl fld="2" item="2"/>
          <tpl fld="1" item="0"/>
          <tpl hier="13" item="1"/>
          <tpl fld="3" item="2"/>
        </tpls>
      </n>
      <n v="-299635305.46939999" in="0">
        <tpls c="5">
          <tpl fld="6" item="0"/>
          <tpl fld="2" item="2"/>
          <tpl fld="1" item="0"/>
          <tpl hier="13" item="1"/>
          <tpl fld="3" item="2"/>
        </tpls>
      </n>
      <n v="2470293.1452000001" in="0">
        <tpls c="5">
          <tpl fld="8" item="5"/>
          <tpl fld="2" item="2"/>
          <tpl fld="1" item="0"/>
          <tpl hier="13" item="1"/>
          <tpl fld="3" item="2"/>
        </tpls>
      </n>
      <n v="-43656807.966200002" in="0">
        <tpls c="5">
          <tpl fld="5" item="1"/>
          <tpl fld="2" item="2"/>
          <tpl fld="1" item="0"/>
          <tpl hier="13" item="1"/>
          <tpl fld="3" item="2"/>
        </tpls>
      </n>
      <n v="18564878.902600002" in="0">
        <tpls c="5">
          <tpl fld="8" item="1"/>
          <tpl fld="2" item="2"/>
          <tpl fld="1" item="0"/>
          <tpl hier="13" item="1"/>
          <tpl fld="3" item="2"/>
        </tpls>
      </n>
      <n v="448869669.68110001" in="0">
        <tpls c="5">
          <tpl fld="7" item="2"/>
          <tpl fld="2" item="2"/>
          <tpl fld="1" item="0"/>
          <tpl hier="13" item="1"/>
          <tpl fld="3" item="2"/>
        </tpls>
      </n>
      <n v="114067956.68080001" in="0">
        <tpls c="5">
          <tpl fld="7" item="1"/>
          <tpl fld="2" item="2"/>
          <tpl fld="1" item="0"/>
          <tpl hier="13" item="1"/>
          <tpl fld="3" item="2"/>
        </tpls>
      </n>
      <n v="18445799.104200002" in="0">
        <tpls c="5">
          <tpl fld="8" item="6"/>
          <tpl fld="2" item="2"/>
          <tpl fld="1" item="0"/>
          <tpl hier="13" item="1"/>
          <tpl fld="3" item="2"/>
        </tpls>
      </n>
      <n v="185567348.7886" in="0">
        <tpls c="5">
          <tpl fld="7" item="0"/>
          <tpl fld="2" item="2"/>
          <tpl fld="1" item="0"/>
          <tpl hier="13" item="1"/>
          <tpl fld="3" item="2"/>
        </tpls>
      </n>
      <n v="132375.00219999999" in="0">
        <tpls c="5">
          <tpl fld="8" item="3"/>
          <tpl fld="2" item="0"/>
          <tpl fld="1" item="0"/>
          <tpl hier="13" item="2"/>
          <tpl fld="3" item="2"/>
        </tpls>
      </n>
      <n v="29970.954600000001" in="0">
        <tpls c="5">
          <tpl fld="8" item="5"/>
          <tpl fld="2" item="0"/>
          <tpl fld="1" item="0"/>
          <tpl hier="13" item="2"/>
          <tpl fld="3" item="2"/>
        </tpls>
      </n>
      <n v="5689772.6858000001" in="0">
        <tpls c="5">
          <tpl fld="7" item="2"/>
          <tpl fld="2" item="0"/>
          <tpl fld="1" item="0"/>
          <tpl hier="13" item="2"/>
          <tpl fld="3" item="2"/>
        </tpls>
      </n>
      <n v="426900.4866" in="0">
        <tpls c="5">
          <tpl fld="8" item="4"/>
          <tpl fld="2" item="0"/>
          <tpl fld="1" item="0"/>
          <tpl hier="13" item="2"/>
          <tpl fld="3" item="2"/>
        </tpls>
      </n>
      <n v="-3992815.0641000001" in="0">
        <tpls c="5">
          <tpl fld="6" item="0"/>
          <tpl fld="2" item="0"/>
          <tpl fld="1" item="0"/>
          <tpl hier="13" item="2"/>
          <tpl fld="3" item="2"/>
        </tpls>
      </n>
      <n v="134732.0557" in="0">
        <tpls c="5">
          <tpl fld="8" item="2"/>
          <tpl fld="2" item="0"/>
          <tpl fld="1" item="0"/>
          <tpl hier="13" item="2"/>
          <tpl fld="3" item="2"/>
        </tpls>
      </n>
      <n v="275004.19179999997" in="0">
        <tpls c="5">
          <tpl fld="8" item="1"/>
          <tpl fld="2" item="0"/>
          <tpl fld="1" item="0"/>
          <tpl hier="13" item="2"/>
          <tpl fld="3" item="2"/>
        </tpls>
      </n>
      <n v="586059.81220000004" in="0">
        <tpls c="5">
          <tpl fld="8" item="4"/>
          <tpl fld="2" item="2"/>
          <tpl fld="1" item="0"/>
          <tpl hier="13" item="2"/>
          <tpl fld="3" item="2"/>
        </tpls>
      </n>
      <n v="108533.8113" in="0">
        <tpls c="5">
          <tpl fld="8" item="2"/>
          <tpl fld="2" item="2"/>
          <tpl fld="1" item="0"/>
          <tpl hier="13" item="2"/>
          <tpl fld="3" item="2"/>
        </tpls>
      </n>
      <n v="110756.7248" in="0">
        <tpls c="5">
          <tpl fld="8" item="0"/>
          <tpl fld="2" item="2"/>
          <tpl fld="1" item="0"/>
          <tpl hier="13" item="2"/>
          <tpl fld="3" item="2"/>
        </tpls>
      </n>
      <n v="3278372.6812" in="0">
        <tpls c="5">
          <tpl fld="7" item="2"/>
          <tpl fld="2" item="2"/>
          <tpl fld="1" item="0"/>
          <tpl hier="13" item="2"/>
          <tpl fld="3" item="1"/>
        </tpls>
      </n>
      <n v="554774.11410000001" in="0">
        <tpls c="5">
          <tpl fld="8" item="4"/>
          <tpl fld="2" item="2"/>
          <tpl fld="1" item="0"/>
          <tpl hier="13" item="2"/>
          <tpl fld="3" item="1"/>
        </tpls>
      </n>
      <n v="101538.8621" in="0">
        <tpls c="5">
          <tpl fld="8" item="2"/>
          <tpl fld="2" item="2"/>
          <tpl fld="1" item="0"/>
          <tpl hier="13" item="2"/>
          <tpl fld="3" item="1"/>
        </tpls>
      </n>
      <n v="103985.9898" in="0">
        <tpls c="5">
          <tpl fld="8" item="0"/>
          <tpl fld="2" item="2"/>
          <tpl fld="1" item="0"/>
          <tpl hier="13" item="2"/>
          <tpl fld="3" item="1"/>
        </tpls>
      </n>
      <n v="999071.076" in="0">
        <tpls c="5">
          <tpl fld="5" item="0"/>
          <tpl fld="2" item="2"/>
          <tpl fld="1" item="0"/>
          <tpl hier="13" item="2"/>
          <tpl fld="3" item="1"/>
        </tpls>
      </n>
      <n v="3169888.2636000002" in="0">
        <tpls c="5">
          <tpl fld="7" item="2"/>
          <tpl fld="2" item="2"/>
          <tpl fld="1" item="0"/>
          <tpl hier="13" item="2"/>
          <tpl fld="3" item="0"/>
        </tpls>
      </n>
      <n v="569288.76899999997" in="0">
        <tpls c="5">
          <tpl fld="8" item="4"/>
          <tpl fld="2" item="2"/>
          <tpl fld="1" item="0"/>
          <tpl hier="13" item="2"/>
          <tpl fld="3" item="0"/>
        </tpls>
      </n>
      <n v="127071.4185" in="0">
        <tpls c="5">
          <tpl fld="8" item="2"/>
          <tpl fld="2" item="2"/>
          <tpl fld="1" item="0"/>
          <tpl hier="13" item="2"/>
          <tpl fld="3" item="0"/>
        </tpls>
      </n>
      <n v="109951.5944" in="0">
        <tpls c="5">
          <tpl fld="8" item="0"/>
          <tpl fld="2" item="2"/>
          <tpl fld="1" item="0"/>
          <tpl hier="13" item="2"/>
          <tpl fld="3" item="0"/>
        </tpls>
      </n>
      <n v="600120.74899999995" in="0">
        <tpls c="5">
          <tpl fld="5" item="0"/>
          <tpl fld="2" item="2"/>
          <tpl fld="1" item="0"/>
          <tpl hier="13" item="2"/>
          <tpl fld="3" item="0"/>
        </tpls>
      </n>
      <n v="100717.58409999999" in="0">
        <tpls c="5">
          <tpl fld="8" item="3"/>
          <tpl fld="2" item="2"/>
          <tpl fld="1" item="0"/>
          <tpl hier="13" item="2"/>
          <tpl fld="3" item="1"/>
        </tpls>
      </n>
      <n v="109205.5289" in="0">
        <tpls c="5">
          <tpl fld="8" item="3"/>
          <tpl fld="2" item="2"/>
          <tpl fld="1" item="0"/>
          <tpl hier="13" item="2"/>
          <tpl fld="3" item="2"/>
        </tpls>
      </n>
      <n v="511337.56540000002" in="0">
        <tpls c="5">
          <tpl fld="4" item="0"/>
          <tpl fld="2" item="2"/>
          <tpl fld="1" item="0"/>
          <tpl hier="13" item="2"/>
          <tpl fld="3" item="1"/>
        </tpls>
      </n>
      <n v="849857.1827" in="0">
        <tpls c="5">
          <tpl fld="4" item="0"/>
          <tpl fld="2" item="2"/>
          <tpl fld="1" item="0"/>
          <tpl hier="13" item="2"/>
          <tpl fld="3" item="2"/>
        </tpls>
      </n>
      <n v="1342816.0297000001" in="0">
        <tpls c="5">
          <tpl fld="5" item="0"/>
          <tpl fld="2" item="2"/>
          <tpl fld="1" item="0"/>
          <tpl hier="13" item="2"/>
          <tpl fld="3" item="2"/>
        </tpls>
      </n>
      <n v="-2490740.9792999998" in="0">
        <tpls c="5">
          <tpl fld="6" item="0"/>
          <tpl fld="2" item="2"/>
          <tpl fld="1" item="0"/>
          <tpl hier="13" item="2"/>
          <tpl fld="3" item="2"/>
        </tpls>
      </n>
      <n v="28472.419600000001" in="0">
        <tpls c="5">
          <tpl fld="8" item="5"/>
          <tpl fld="2" item="2"/>
          <tpl fld="1" item="0"/>
          <tpl hier="13" item="2"/>
          <tpl fld="3" item="2"/>
        </tpls>
      </n>
      <n v="-503291.99810000003" in="0">
        <tpls c="5">
          <tpl fld="5" item="1"/>
          <tpl fld="2" item="2"/>
          <tpl fld="1" item="0"/>
          <tpl hier="13" item="2"/>
          <tpl fld="3" item="0"/>
        </tpls>
      </n>
      <n v="-487733.51059999998" in="0">
        <tpls c="5">
          <tpl fld="5" item="1"/>
          <tpl fld="2" item="2"/>
          <tpl fld="1" item="0"/>
          <tpl hier="13" item="2"/>
          <tpl fld="3" item="1"/>
        </tpls>
      </n>
      <n v="-492958.84700000001" in="0">
        <tpls c="5">
          <tpl fld="5" item="1"/>
          <tpl fld="2" item="2"/>
          <tpl fld="1" item="0"/>
          <tpl hier="13" item="2"/>
          <tpl fld="3" item="2"/>
        </tpls>
      </n>
      <n v="220217.2561" in="0">
        <tpls c="5">
          <tpl fld="8" item="1"/>
          <tpl fld="2" item="2"/>
          <tpl fld="1" item="0"/>
          <tpl hier="13" item="2"/>
          <tpl fld="3" item="0"/>
        </tpls>
      </n>
      <n v="205203.9143" in="0">
        <tpls c="5">
          <tpl fld="8" item="1"/>
          <tpl fld="2" item="2"/>
          <tpl fld="1" item="0"/>
          <tpl hier="13" item="2"/>
          <tpl fld="3" item="1"/>
        </tpls>
      </n>
      <n v="224077.99710000001" in="0">
        <tpls c="5">
          <tpl fld="8" item="1"/>
          <tpl fld="2" item="2"/>
          <tpl fld="1" item="0"/>
          <tpl hier="13" item="2"/>
          <tpl fld="3" item="2"/>
        </tpls>
      </n>
      <n v="-2279301.6052000001" in="0">
        <tpls c="5">
          <tpl fld="6" item="0"/>
          <tpl fld="2" item="2"/>
          <tpl fld="1" item="0"/>
          <tpl hier="13" item="2"/>
          <tpl fld="3" item="1"/>
        </tpls>
      </n>
      <n v="28107.542799999999" in="0">
        <tpls c="5">
          <tpl fld="8" item="5"/>
          <tpl fld="2" item="2"/>
          <tpl fld="1" item="0"/>
          <tpl hier="13" item="2"/>
          <tpl fld="3" item="1"/>
        </tpls>
      </n>
      <n v="3833557.0090000001" in="0">
        <tpls c="5">
          <tpl fld="7" item="2"/>
          <tpl fld="2" item="2"/>
          <tpl fld="1" item="0"/>
          <tpl hier="13" item="2"/>
          <tpl fld="3" item="2"/>
        </tpls>
      </n>
      <n v="96828.750899999999" in="0">
        <tpls c="5">
          <tpl fld="4" item="0"/>
          <tpl fld="2" item="2"/>
          <tpl fld="1" item="0"/>
          <tpl hier="13" item="2"/>
          <tpl fld="3" item="0"/>
        </tpls>
      </n>
      <n v="-2569767.5145999999" in="0">
        <tpls c="5">
          <tpl fld="6" item="0"/>
          <tpl fld="2" item="2"/>
          <tpl fld="1" item="0"/>
          <tpl hier="13" item="2"/>
          <tpl fld="3" item="0"/>
        </tpls>
      </n>
      <n v="127221.0367" in="0">
        <tpls c="5">
          <tpl fld="8" item="3"/>
          <tpl fld="2" item="2"/>
          <tpl fld="1" item="0"/>
          <tpl hier="13" item="2"/>
          <tpl fld="3" item="0"/>
        </tpls>
      </n>
      <n v="41484.523000000001" in="0">
        <tpls c="5">
          <tpl fld="8" item="5"/>
          <tpl fld="2" item="2"/>
          <tpl fld="1" item="0"/>
          <tpl hier="13" item="2"/>
          <tpl fld="3" item="0"/>
        </tpls>
      </n>
      <n v="1416601.2945999999" in="0">
        <tpls c="5">
          <tpl fld="7" item="1"/>
          <tpl fld="2" item="2"/>
          <tpl fld="1" item="0"/>
          <tpl hier="13" item="2"/>
          <tpl fld="3" item="0"/>
        </tpls>
      </n>
      <n v="1298257.2189" in="0">
        <tpls c="5">
          <tpl fld="7" item="1"/>
          <tpl fld="2" item="2"/>
          <tpl fld="1" item="0"/>
          <tpl hier="13" item="2"/>
          <tpl fld="3" item="1"/>
        </tpls>
      </n>
      <n v="1387085.7811" in="0">
        <tpls c="5">
          <tpl fld="7" item="1"/>
          <tpl fld="2" item="2"/>
          <tpl fld="1" item="0"/>
          <tpl hier="13" item="2"/>
          <tpl fld="3" item="2"/>
        </tpls>
      </n>
      <n v="221366.69690000001" in="0">
        <tpls c="5">
          <tpl fld="8" item="6"/>
          <tpl fld="2" item="2"/>
          <tpl fld="1" item="0"/>
          <tpl hier="13" item="2"/>
          <tpl fld="3" item="0"/>
        </tpls>
      </n>
      <n v="203929.21170000001" in="0">
        <tpls c="5">
          <tpl fld="8" item="6"/>
          <tpl fld="2" item="2"/>
          <tpl fld="1" item="0"/>
          <tpl hier="13" item="2"/>
          <tpl fld="3" item="1"/>
        </tpls>
      </n>
      <n v="219979.4872" in="0">
        <tpls c="5">
          <tpl fld="8" item="6"/>
          <tpl fld="2" item="2"/>
          <tpl fld="1" item="0"/>
          <tpl hier="13" item="2"/>
          <tpl fld="3" item="2"/>
        </tpls>
      </n>
      <n v="1153166.22" in="0">
        <tpls c="5">
          <tpl fld="7" item="0"/>
          <tpl fld="2" item="2"/>
          <tpl fld="1" item="0"/>
          <tpl hier="13" item="2"/>
          <tpl fld="3" item="0"/>
        </tpls>
      </n>
      <n v="981044.38630000001" in="0">
        <tpls c="5">
          <tpl fld="7" item="0"/>
          <tpl fld="2" item="2"/>
          <tpl fld="1" item="0"/>
          <tpl hier="13" item="2"/>
          <tpl fld="3" item="1"/>
        </tpls>
      </n>
      <n v="1103655.1982" in="0">
        <tpls c="5">
          <tpl fld="7" item="0"/>
          <tpl fld="2" item="2"/>
          <tpl fld="1" item="0"/>
          <tpl hier="13" item="2"/>
          <tpl fld="3" item="2"/>
        </tpls>
      </n>
      <n v="502840.06219999999" in="0">
        <tpls c="5">
          <tpl fld="8" item="4"/>
          <tpl fld="2" item="1"/>
          <tpl fld="1" item="0"/>
          <tpl hier="13" item="2"/>
          <tpl fld="3" item="2"/>
        </tpls>
      </n>
      <n v="5043652.2551999995" in="0">
        <tpls c="5">
          <tpl fld="7" item="2"/>
          <tpl fld="2" item="1"/>
          <tpl fld="1" item="0"/>
          <tpl hier="13" item="2"/>
          <tpl fld="3" item="2"/>
        </tpls>
      </n>
      <n v="32820.446600000003" in="0">
        <tpls c="5">
          <tpl fld="8" item="5"/>
          <tpl fld="2" item="1"/>
          <tpl fld="1" item="0"/>
          <tpl hier="13" item="2"/>
          <tpl fld="3" item="2"/>
        </tpls>
      </n>
      <n v="134049.7977" in="0">
        <tpls c="5">
          <tpl fld="8" item="2"/>
          <tpl fld="2" item="1"/>
          <tpl fld="1" item="0"/>
          <tpl hier="13" item="2"/>
          <tpl fld="3" item="2"/>
        </tpls>
      </n>
      <n v="265454.5183" in="0">
        <tpls c="5">
          <tpl fld="8" item="6"/>
          <tpl fld="2" item="1"/>
          <tpl fld="1" item="0"/>
          <tpl hier="13" item="2"/>
          <tpl fld="3" item="2"/>
        </tpls>
      </n>
      <n v="1496292.2948" in="0">
        <tpls c="5">
          <tpl fld="7" item="1"/>
          <tpl fld="2" item="1"/>
          <tpl fld="1" item="0"/>
          <tpl hier="13" item="2"/>
          <tpl fld="3" item="2"/>
        </tpls>
      </n>
      <n v="2011270.0999" in="0">
        <tpls c="5">
          <tpl fld="7" item="0"/>
          <tpl fld="2" item="1"/>
          <tpl fld="1" item="0"/>
          <tpl hier="13" item="2"/>
          <tpl fld="3" item="2"/>
        </tpls>
      </n>
      <n v="147823.7113" in="0">
        <tpls c="5">
          <tpl fld="8" item="0"/>
          <tpl fld="2" item="1"/>
          <tpl fld="1" item="0"/>
          <tpl hier="13" item="2"/>
          <tpl fld="3" item="2"/>
        </tpls>
      </n>
      <n v="1536089.8605" in="0">
        <tpls c="5">
          <tpl fld="5" item="0"/>
          <tpl fld="2" item="1"/>
          <tpl fld="1" item="0"/>
          <tpl hier="13" item="2"/>
          <tpl fld="3" item="2"/>
        </tpls>
      </n>
      <n v="281976.53539999999" in="0">
        <tpls c="5">
          <tpl fld="8" item="1"/>
          <tpl fld="2" item="1"/>
          <tpl fld="1" item="0"/>
          <tpl hier="13" item="2"/>
          <tpl fld="3" item="2"/>
        </tpls>
      </n>
      <n v="1051097.2836" in="0">
        <tpls c="5">
          <tpl fld="4" item="0"/>
          <tpl fld="2" item="1"/>
          <tpl fld="1" item="0"/>
          <tpl hier="13" item="2"/>
          <tpl fld="3" item="2"/>
        </tpls>
      </n>
      <n v="-3507562.3947000001" in="0">
        <tpls c="5">
          <tpl fld="6" item="0"/>
          <tpl fld="2" item="1"/>
          <tpl fld="1" item="0"/>
          <tpl hier="13" item="2"/>
          <tpl fld="3" item="2"/>
        </tpls>
      </n>
      <n v="-484992.57689999999" in="0">
        <tpls c="5">
          <tpl fld="5" item="1"/>
          <tpl fld="2" item="1"/>
          <tpl fld="1" item="0"/>
          <tpl hier="13" item="2"/>
          <tpl fld="3" item="2"/>
        </tpls>
      </n>
      <n v="131327.22330000001" in="0">
        <tpls c="5">
          <tpl fld="8" item="3"/>
          <tpl fld="2" item="1"/>
          <tpl fld="1" item="0"/>
          <tpl hier="13" item="2"/>
          <tpl fld="3" item="2"/>
        </tpls>
      </n>
      <n v="2587967.0682999999" in="0">
        <tpls c="5">
          <tpl fld="7" item="0"/>
          <tpl fld="2" item="0"/>
          <tpl fld="1" item="0"/>
          <tpl hier="13" item="2"/>
          <tpl fld="3" item="2"/>
        </tpls>
      </n>
      <n v="250870.41219999999" in="0">
        <tpls c="5">
          <tpl fld="8" item="6"/>
          <tpl fld="2" item="0"/>
          <tpl fld="1" item="0"/>
          <tpl hier="13" item="2"/>
          <tpl fld="3" item="2"/>
        </tpls>
      </n>
      <n v="1282516.4606999999" in="0">
        <tpls c="5">
          <tpl fld="4" item="0"/>
          <tpl fld="2" item="0"/>
          <tpl fld="1" item="0"/>
          <tpl hier="13" item="2"/>
          <tpl fld="3" item="2"/>
        </tpls>
      </n>
      <n v="-414441.16100000002" in="0">
        <tpls c="5">
          <tpl fld="5" item="1"/>
          <tpl fld="2" item="0"/>
          <tpl fld="1" item="0"/>
          <tpl hier="13" item="2"/>
          <tpl fld="3" item="2"/>
        </tpls>
      </n>
      <n v="1404847.9957999999" in="0">
        <tpls c="5">
          <tpl fld="7" item="1"/>
          <tpl fld="2" item="0"/>
          <tpl fld="1" item="0"/>
          <tpl hier="13" item="2"/>
          <tpl fld="3" item="2"/>
        </tpls>
      </n>
      <n v="154994.8927" in="0">
        <tpls c="5">
          <tpl fld="8" item="0"/>
          <tpl fld="2" item="0"/>
          <tpl fld="1" item="0"/>
          <tpl hier="13" item="2"/>
          <tpl fld="3" item="2"/>
        </tpls>
      </n>
      <n v="1696957.6217" in="0">
        <tpls c="5">
          <tpl fld="5" item="0"/>
          <tpl fld="2" item="0"/>
          <tpl fld="1" item="0"/>
          <tpl hier="13" item="2"/>
          <tpl fld="3" item="2"/>
        </tpls>
      </n>
      <n v="2273154.4838999999" in="0">
        <tpls c="5">
          <tpl fld="8" item="3"/>
          <tpl fld="2" item="0"/>
          <tpl fld="1" item="0"/>
          <tpl hier="13" item="3"/>
          <tpl fld="3" item="2"/>
        </tpls>
      </n>
      <n v="500871.10930000001" in="0">
        <tpls c="5">
          <tpl fld="8" item="5"/>
          <tpl fld="2" item="0"/>
          <tpl fld="1" item="0"/>
          <tpl hier="13" item="3"/>
          <tpl fld="3" item="2"/>
        </tpls>
      </n>
      <n v="61820982.477399997" in="0">
        <tpls c="5">
          <tpl fld="7" item="2"/>
          <tpl fld="2" item="0"/>
          <tpl fld="1" item="0"/>
          <tpl hier="13" item="3"/>
          <tpl fld="3" item="2"/>
        </tpls>
      </n>
      <n v="7505349.1421999997" in="0">
        <tpls c="5">
          <tpl fld="8" item="4"/>
          <tpl fld="2" item="0"/>
          <tpl fld="1" item="0"/>
          <tpl hier="13" item="3"/>
          <tpl fld="3" item="2"/>
        </tpls>
      </n>
      <n v="-46239320.452299997" in="0">
        <tpls c="5">
          <tpl fld="6" item="0"/>
          <tpl fld="2" item="0"/>
          <tpl fld="1" item="0"/>
          <tpl hier="13" item="3"/>
          <tpl fld="3" item="2"/>
        </tpls>
      </n>
      <n v="2260322.5268000001" in="0">
        <tpls c="5">
          <tpl fld="8" item="2"/>
          <tpl fld="2" item="0"/>
          <tpl fld="1" item="0"/>
          <tpl hier="13" item="3"/>
          <tpl fld="3" item="2"/>
        </tpls>
      </n>
      <n v="5097645.5542000001" in="0">
        <tpls c="5">
          <tpl fld="8" item="1"/>
          <tpl fld="2" item="0"/>
          <tpl fld="1" item="0"/>
          <tpl hier="13" item="3"/>
          <tpl fld="3" item="2"/>
        </tpls>
      </n>
      <n v="9547515.8625000007" in="0">
        <tpls c="5">
          <tpl fld="8" item="4"/>
          <tpl fld="2" item="2"/>
          <tpl fld="1" item="0"/>
          <tpl hier="13" item="3"/>
          <tpl fld="3" item="2"/>
        </tpls>
      </n>
      <n v="1989379.0229" in="0">
        <tpls c="5">
          <tpl fld="8" item="2"/>
          <tpl fld="2" item="2"/>
          <tpl fld="1" item="0"/>
          <tpl hier="13" item="3"/>
          <tpl fld="3" item="2"/>
        </tpls>
      </n>
      <n v="2102305.6394000002" in="0">
        <tpls c="5">
          <tpl fld="8" item="0"/>
          <tpl fld="2" item="2"/>
          <tpl fld="1" item="0"/>
          <tpl hier="13" item="3"/>
          <tpl fld="3" item="2"/>
        </tpls>
      </n>
      <n v="114194058.3237" in="0">
        <tpls c="5">
          <tpl fld="7" item="2"/>
          <tpl fld="2" item="2"/>
          <tpl fld="1" item="0"/>
          <tpl hier="13" item="3"/>
          <tpl fld="3" item="1"/>
        </tpls>
      </n>
      <n v="9163197.3695" in="0">
        <tpls c="5">
          <tpl fld="8" item="4"/>
          <tpl fld="2" item="2"/>
          <tpl fld="1" item="0"/>
          <tpl hier="13" item="3"/>
          <tpl fld="3" item="1"/>
        </tpls>
      </n>
      <n v="1677414.5921" in="0">
        <tpls c="5">
          <tpl fld="8" item="2"/>
          <tpl fld="2" item="2"/>
          <tpl fld="1" item="0"/>
          <tpl hier="13" item="3"/>
          <tpl fld="3" item="1"/>
        </tpls>
      </n>
      <n v="1927015.5344" in="0">
        <tpls c="5">
          <tpl fld="8" item="0"/>
          <tpl fld="2" item="2"/>
          <tpl fld="1" item="0"/>
          <tpl hier="13" item="3"/>
          <tpl fld="3" item="1"/>
        </tpls>
      </n>
      <n v="53590652.320200004" in="0">
        <tpls c="5">
          <tpl fld="5" item="0"/>
          <tpl fld="2" item="2"/>
          <tpl fld="1" item="0"/>
          <tpl hier="13" item="3"/>
          <tpl fld="3" item="1"/>
        </tpls>
      </n>
      <n v="82317213.034199998" in="0">
        <tpls c="5">
          <tpl fld="7" item="2"/>
          <tpl fld="2" item="2"/>
          <tpl fld="1" item="0"/>
          <tpl hier="13" item="3"/>
          <tpl fld="3" item="0"/>
        </tpls>
      </n>
      <n v="9765845.4913999997" in="0">
        <tpls c="5">
          <tpl fld="8" item="4"/>
          <tpl fld="2" item="2"/>
          <tpl fld="1" item="0"/>
          <tpl hier="13" item="3"/>
          <tpl fld="3" item="0"/>
        </tpls>
      </n>
      <n v="1808839.3446" in="0">
        <tpls c="5">
          <tpl fld="8" item="2"/>
          <tpl fld="2" item="2"/>
          <tpl fld="1" item="0"/>
          <tpl hier="13" item="3"/>
          <tpl fld="3" item="0"/>
        </tpls>
      </n>
      <n v="1845687.0925" in="0">
        <tpls c="5">
          <tpl fld="8" item="0"/>
          <tpl fld="2" item="2"/>
          <tpl fld="1" item="0"/>
          <tpl hier="13" item="3"/>
          <tpl fld="3" item="0"/>
        </tpls>
      </n>
      <n v="12207025.4976" in="0">
        <tpls c="5">
          <tpl fld="5" item="0"/>
          <tpl fld="2" item="2"/>
          <tpl fld="1" item="0"/>
          <tpl hier="13" item="3"/>
          <tpl fld="3" item="0"/>
        </tpls>
      </n>
      <n v="1686436.3692999999" in="0">
        <tpls c="5">
          <tpl fld="8" item="3"/>
          <tpl fld="2" item="2"/>
          <tpl fld="1" item="0"/>
          <tpl hier="13" item="3"/>
          <tpl fld="3" item="1"/>
        </tpls>
      </n>
      <n v="1946154.3565" in="0">
        <tpls c="5">
          <tpl fld="8" item="3"/>
          <tpl fld="2" item="2"/>
          <tpl fld="1" item="0"/>
          <tpl hier="13" item="3"/>
          <tpl fld="3" item="2"/>
        </tpls>
      </n>
      <n v="44830166.453599997" in="0">
        <tpls c="5">
          <tpl fld="4" item="0"/>
          <tpl fld="2" item="2"/>
          <tpl fld="1" item="0"/>
          <tpl hier="13" item="3"/>
          <tpl fld="3" item="1"/>
        </tpls>
      </n>
      <n v="56745647.947999999" in="0">
        <tpls c="5">
          <tpl fld="4" item="0"/>
          <tpl fld="2" item="2"/>
          <tpl fld="1" item="0"/>
          <tpl hier="13" item="3"/>
          <tpl fld="3" item="2"/>
        </tpls>
      </n>
      <n v="66825839.111400001" in="0">
        <tpls c="5">
          <tpl fld="5" item="0"/>
          <tpl fld="2" item="2"/>
          <tpl fld="1" item="0"/>
          <tpl hier="13" item="3"/>
          <tpl fld="3" item="2"/>
        </tpls>
      </n>
      <n v="-67881301.615600005" in="0">
        <tpls c="5">
          <tpl fld="6" item="0"/>
          <tpl fld="2" item="2"/>
          <tpl fld="1" item="0"/>
          <tpl hier="13" item="3"/>
          <tpl fld="3" item="2"/>
        </tpls>
      </n>
      <n v="537136.45409999997" in="0">
        <tpls c="5">
          <tpl fld="8" item="5"/>
          <tpl fld="2" item="2"/>
          <tpl fld="1" item="0"/>
          <tpl hier="13" item="3"/>
          <tpl fld="3" item="2"/>
        </tpls>
      </n>
      <n v="-8226924.7795000002" in="0">
        <tpls c="5">
          <tpl fld="5" item="1"/>
          <tpl fld="2" item="2"/>
          <tpl fld="1" item="0"/>
          <tpl hier="13" item="3"/>
          <tpl fld="3" item="0"/>
        </tpls>
      </n>
      <n v="-8760485.8665999994" in="0">
        <tpls c="5">
          <tpl fld="5" item="1"/>
          <tpl fld="2" item="2"/>
          <tpl fld="1" item="0"/>
          <tpl hier="13" item="3"/>
          <tpl fld="3" item="1"/>
        </tpls>
      </n>
      <n v="-10080191.1634" in="0">
        <tpls c="5">
          <tpl fld="5" item="1"/>
          <tpl fld="2" item="2"/>
          <tpl fld="1" item="0"/>
          <tpl hier="13" item="3"/>
          <tpl fld="3" item="2"/>
        </tpls>
      </n>
      <n v="3734350.4394999999" in="0">
        <tpls c="5">
          <tpl fld="8" item="1"/>
          <tpl fld="2" item="2"/>
          <tpl fld="1" item="0"/>
          <tpl hier="13" item="3"/>
          <tpl fld="3" item="0"/>
        </tpls>
      </n>
      <n v="3813861.4685" in="0">
        <tpls c="5">
          <tpl fld="8" item="1"/>
          <tpl fld="2" item="2"/>
          <tpl fld="1" item="0"/>
          <tpl hier="13" item="3"/>
          <tpl fld="3" item="1"/>
        </tpls>
      </n>
      <n v="4231870.7351000002" in="0">
        <tpls c="5">
          <tpl fld="8" item="1"/>
          <tpl fld="2" item="2"/>
          <tpl fld="1" item="0"/>
          <tpl hier="13" item="3"/>
          <tpl fld="3" item="2"/>
        </tpls>
      </n>
      <n v="-60603406.0035" in="0">
        <tpls c="5">
          <tpl fld="6" item="0"/>
          <tpl fld="2" item="2"/>
          <tpl fld="1" item="0"/>
          <tpl hier="13" item="3"/>
          <tpl fld="3" item="1"/>
        </tpls>
      </n>
      <n v="475293.50929999998" in="0">
        <tpls c="5">
          <tpl fld="8" item="5"/>
          <tpl fld="2" item="2"/>
          <tpl fld="1" item="0"/>
          <tpl hier="13" item="3"/>
          <tpl fld="3" item="1"/>
        </tpls>
      </n>
      <n v="134707140.727" in="0">
        <tpls c="5">
          <tpl fld="7" item="2"/>
          <tpl fld="2" item="2"/>
          <tpl fld="1" item="0"/>
          <tpl hier="13" item="3"/>
          <tpl fld="3" item="2"/>
        </tpls>
      </n>
      <n v="3980100.7181000002" in="0">
        <tpls c="5">
          <tpl fld="4" item="0"/>
          <tpl fld="2" item="2"/>
          <tpl fld="1" item="0"/>
          <tpl hier="13" item="3"/>
          <tpl fld="3" item="0"/>
        </tpls>
      </n>
      <n v="-70110187.536599994" in="0">
        <tpls c="5">
          <tpl fld="6" item="0"/>
          <tpl fld="2" item="2"/>
          <tpl fld="1" item="0"/>
          <tpl hier="13" item="3"/>
          <tpl fld="3" item="0"/>
        </tpls>
      </n>
      <n v="1820098.9504" in="0">
        <tpls c="5">
          <tpl fld="8" item="3"/>
          <tpl fld="2" item="2"/>
          <tpl fld="1" item="0"/>
          <tpl hier="13" item="3"/>
          <tpl fld="3" item="0"/>
        </tpls>
      </n>
      <n v="477142.26160000003" in="0">
        <tpls c="5">
          <tpl fld="8" item="5"/>
          <tpl fld="2" item="2"/>
          <tpl fld="1" item="0"/>
          <tpl hier="13" item="3"/>
          <tpl fld="3" item="0"/>
        </tpls>
      </n>
      <n v="23117920.706599999" in="0">
        <tpls c="5">
          <tpl fld="7" item="1"/>
          <tpl fld="2" item="2"/>
          <tpl fld="1" item="0"/>
          <tpl hier="13" item="3"/>
          <tpl fld="3" item="0"/>
        </tpls>
      </n>
      <n v="22622664.350099999" in="0">
        <tpls c="5">
          <tpl fld="7" item="1"/>
          <tpl fld="2" item="2"/>
          <tpl fld="1" item="0"/>
          <tpl hier="13" item="3"/>
          <tpl fld="3" item="1"/>
        </tpls>
      </n>
      <n v="24516894.166700002" in="0">
        <tpls c="5">
          <tpl fld="7" item="1"/>
          <tpl fld="2" item="2"/>
          <tpl fld="1" item="0"/>
          <tpl hier="13" item="3"/>
          <tpl fld="3" item="2"/>
        </tpls>
      </n>
      <n v="3665957.1266000001" in="0">
        <tpls c="5">
          <tpl fld="8" item="6"/>
          <tpl fld="2" item="2"/>
          <tpl fld="1" item="0"/>
          <tpl hier="13" item="3"/>
          <tpl fld="3" item="0"/>
        </tpls>
      </n>
      <n v="3879445.5070000002" in="0">
        <tpls c="5">
          <tpl fld="8" item="6"/>
          <tpl fld="2" item="2"/>
          <tpl fld="1" item="0"/>
          <tpl hier="13" item="3"/>
          <tpl fld="3" item="1"/>
        </tpls>
      </n>
      <n v="4162532.0962" in="0">
        <tpls c="5">
          <tpl fld="8" item="6"/>
          <tpl fld="2" item="2"/>
          <tpl fld="1" item="0"/>
          <tpl hier="13" item="3"/>
          <tpl fld="3" item="2"/>
        </tpls>
      </n>
      <n v="46992266.829999998" in="0">
        <tpls c="5">
          <tpl fld="7" item="0"/>
          <tpl fld="2" item="2"/>
          <tpl fld="1" item="0"/>
          <tpl hier="13" item="3"/>
          <tpl fld="3" item="0"/>
        </tpls>
      </n>
      <n v="37980741.653399996" in="0">
        <tpls c="5">
          <tpl fld="7" item="0"/>
          <tpl fld="2" item="2"/>
          <tpl fld="1" item="0"/>
          <tpl hier="13" item="3"/>
          <tpl fld="3" item="1"/>
        </tpls>
      </n>
      <n v="43364407.448899999" in="0">
        <tpls c="5">
          <tpl fld="7" item="0"/>
          <tpl fld="2" item="2"/>
          <tpl fld="1" item="0"/>
          <tpl hier="13" item="3"/>
          <tpl fld="3" item="2"/>
        </tpls>
      </n>
      <n v="8471115.3025000002" in="0">
        <tpls c="5">
          <tpl fld="8" item="4"/>
          <tpl fld="2" item="1"/>
          <tpl fld="1" item="0"/>
          <tpl hier="13" item="3"/>
          <tpl fld="3" item="2"/>
        </tpls>
      </n>
      <n v="82986433.580300003" in="0">
        <tpls c="5">
          <tpl fld="7" item="2"/>
          <tpl fld="2" item="1"/>
          <tpl fld="1" item="0"/>
          <tpl hier="13" item="3"/>
          <tpl fld="3" item="2"/>
        </tpls>
      </n>
      <n v="517323.64799999999" in="0">
        <tpls c="5">
          <tpl fld="8" item="5"/>
          <tpl fld="2" item="1"/>
          <tpl fld="1" item="0"/>
          <tpl hier="13" item="3"/>
          <tpl fld="3" item="2"/>
        </tpls>
      </n>
      <n v="2090684.54" in="0">
        <tpls c="5">
          <tpl fld="8" item="2"/>
          <tpl fld="2" item="1"/>
          <tpl fld="1" item="0"/>
          <tpl hier="13" item="3"/>
          <tpl fld="3" item="2"/>
        </tpls>
      </n>
      <n v="3978913.9837000002" in="0">
        <tpls c="5">
          <tpl fld="8" item="6"/>
          <tpl fld="2" item="1"/>
          <tpl fld="1" item="0"/>
          <tpl hier="13" item="3"/>
          <tpl fld="3" item="2"/>
        </tpls>
      </n>
      <n v="23559671.5513" in="0">
        <tpls c="5">
          <tpl fld="7" item="1"/>
          <tpl fld="2" item="1"/>
          <tpl fld="1" item="0"/>
          <tpl hier="13" item="3"/>
          <tpl fld="3" item="2"/>
        </tpls>
      </n>
      <n v="35725741.641199999" in="0">
        <tpls c="5">
          <tpl fld="7" item="0"/>
          <tpl fld="2" item="1"/>
          <tpl fld="1" item="0"/>
          <tpl hier="13" item="3"/>
          <tpl fld="3" item="2"/>
        </tpls>
      </n>
      <n v="2246263.2096000002" in="0">
        <tpls c="5">
          <tpl fld="8" item="0"/>
          <tpl fld="2" item="1"/>
          <tpl fld="1" item="0"/>
          <tpl hier="13" item="3"/>
          <tpl fld="3" item="2"/>
        </tpls>
      </n>
      <n v="23701020.387800001" in="0">
        <tpls c="5">
          <tpl fld="5" item="0"/>
          <tpl fld="2" item="1"/>
          <tpl fld="1" item="0"/>
          <tpl hier="13" item="3"/>
          <tpl fld="3" item="2"/>
        </tpls>
      </n>
      <n v="4204542.6363000004" in="0">
        <tpls c="5">
          <tpl fld="8" item="1"/>
          <tpl fld="2" item="1"/>
          <tpl fld="1" item="0"/>
          <tpl hier="13" item="3"/>
          <tpl fld="3" item="2"/>
        </tpls>
      </n>
      <n v="15986409.5348" in="0">
        <tpls c="5">
          <tpl fld="4" item="0"/>
          <tpl fld="2" item="1"/>
          <tpl fld="1" item="0"/>
          <tpl hier="13" item="3"/>
          <tpl fld="3" item="2"/>
        </tpls>
      </n>
      <n v="-59285413.192500003" in="0">
        <tpls c="5">
          <tpl fld="6" item="0"/>
          <tpl fld="2" item="1"/>
          <tpl fld="1" item="0"/>
          <tpl hier="13" item="3"/>
          <tpl fld="3" item="2"/>
        </tpls>
      </n>
      <n v="-7714610.8530000001" in="0">
        <tpls c="5">
          <tpl fld="5" item="1"/>
          <tpl fld="2" item="1"/>
          <tpl fld="1" item="0"/>
          <tpl hier="13" item="3"/>
          <tpl fld="3" item="2"/>
        </tpls>
      </n>
      <n v="2050828.2312" in="0">
        <tpls c="5">
          <tpl fld="8" item="3"/>
          <tpl fld="2" item="1"/>
          <tpl fld="1" item="0"/>
          <tpl hier="13" item="3"/>
          <tpl fld="3" item="2"/>
        </tpls>
      </n>
      <n v="21106424.0528" in="0">
        <tpls c="5">
          <tpl fld="7" item="0"/>
          <tpl fld="2" item="0"/>
          <tpl fld="1" item="0"/>
          <tpl hier="13" item="3"/>
          <tpl fld="3" item="2"/>
        </tpls>
      </n>
      <n v="4660781.1087999996" in="0">
        <tpls c="5">
          <tpl fld="8" item="6"/>
          <tpl fld="2" item="0"/>
          <tpl fld="1" item="0"/>
          <tpl hier="13" item="3"/>
          <tpl fld="3" item="2"/>
        </tpls>
      </n>
      <n v="7821650.2933999998" in="0">
        <tpls c="5">
          <tpl fld="4" item="0"/>
          <tpl fld="2" item="0"/>
          <tpl fld="1" item="0"/>
          <tpl hier="13" item="3"/>
          <tpl fld="3" item="2"/>
        </tpls>
      </n>
      <n v="-7760011.7317000004" in="0">
        <tpls c="5">
          <tpl fld="5" item="1"/>
          <tpl fld="2" item="0"/>
          <tpl fld="1" item="0"/>
          <tpl hier="13" item="3"/>
          <tpl fld="3" item="2"/>
        </tpls>
      </n>
      <n v="25132896.399500001" in="0">
        <tpls c="5">
          <tpl fld="7" item="1"/>
          <tpl fld="2" item="0"/>
          <tpl fld="1" item="0"/>
          <tpl hier="13" item="3"/>
          <tpl fld="3" item="2"/>
        </tpls>
      </n>
      <n v="2834772.4742999999" in="0">
        <tpls c="5">
          <tpl fld="8" item="0"/>
          <tpl fld="2" item="0"/>
          <tpl fld="1" item="0"/>
          <tpl hier="13" item="3"/>
          <tpl fld="3" item="2"/>
        </tpls>
      </n>
      <n v="15581662.0251" in="0">
        <tpls c="5">
          <tpl fld="5" item="0"/>
          <tpl fld="2" item="0"/>
          <tpl fld="1" item="0"/>
          <tpl hier="13" item="3"/>
          <tpl fld="3" item="2"/>
        </tpls>
      </n>
      <n v="176375.64989999999" in="0">
        <tpls c="5">
          <tpl fld="8" item="5"/>
          <tpl fld="2" item="0"/>
          <tpl fld="1" item="0"/>
          <tpl hier="13" item="4"/>
          <tpl fld="3" item="2"/>
        </tpls>
      </n>
      <n v="-19325775.957800001" in="0">
        <tpls c="5">
          <tpl fld="6" item="0"/>
          <tpl fld="2" item="0"/>
          <tpl fld="1" item="0"/>
          <tpl hier="13" item="4"/>
          <tpl fld="3" item="2"/>
        </tpls>
      </n>
      <n v="2512260.6836000001" in="0">
        <tpls c="5">
          <tpl fld="8" item="4"/>
          <tpl fld="2" item="0"/>
          <tpl fld="1" item="0"/>
          <tpl hier="13" item="4"/>
          <tpl fld="3" item="2"/>
        </tpls>
      </n>
      <n v="779011.79139999999" in="0">
        <tpls c="5">
          <tpl fld="8" item="3"/>
          <tpl fld="2" item="0"/>
          <tpl fld="1" item="0"/>
          <tpl hier="13" item="4"/>
          <tpl fld="3" item="2"/>
        </tpls>
      </n>
      <n v="792882.77870000002" in="0">
        <tpls c="5">
          <tpl fld="8" item="2"/>
          <tpl fld="2" item="0"/>
          <tpl fld="1" item="0"/>
          <tpl hier="13" item="4"/>
          <tpl fld="3" item="2"/>
        </tpls>
      </n>
      <n v="1618368.3027999999" in="0">
        <tpls c="5">
          <tpl fld="8" item="1"/>
          <tpl fld="2" item="0"/>
          <tpl fld="1" item="0"/>
          <tpl hier="13" item="4"/>
          <tpl fld="3" item="2"/>
        </tpls>
      </n>
      <n v="3448895.1880000001" in="0">
        <tpls c="5">
          <tpl fld="8" item="4"/>
          <tpl fld="2" item="2"/>
          <tpl fld="1" item="0"/>
          <tpl hier="13" item="4"/>
          <tpl fld="3" item="2"/>
        </tpls>
      </n>
      <n v="638709.09779999999" in="0">
        <tpls c="5">
          <tpl fld="8" item="2"/>
          <tpl fld="2" item="2"/>
          <tpl fld="1" item="0"/>
          <tpl hier="13" item="4"/>
          <tpl fld="3" item="2"/>
        </tpls>
      </n>
      <n v="651790.69449999998" in="0">
        <tpls c="5">
          <tpl fld="8" item="0"/>
          <tpl fld="2" item="2"/>
          <tpl fld="1" item="0"/>
          <tpl hier="13" item="4"/>
          <tpl fld="3" item="2"/>
        </tpls>
      </n>
      <n v="28720773.184599999" in="0">
        <tpls c="5">
          <tpl fld="7" item="2"/>
          <tpl fld="2" item="0"/>
          <tpl fld="1" item="0"/>
          <tpl hier="13" item="4"/>
          <tpl fld="3" item="2"/>
        </tpls>
      </n>
      <n v="33401640.355999999" in="0">
        <tpls c="5">
          <tpl fld="7" item="2"/>
          <tpl fld="2" item="2"/>
          <tpl fld="1" item="0"/>
          <tpl hier="13" item="4"/>
          <tpl fld="3" item="1"/>
        </tpls>
      </n>
      <n v="3264782.3786999998" in="0">
        <tpls c="5">
          <tpl fld="8" item="4"/>
          <tpl fld="2" item="2"/>
          <tpl fld="1" item="0"/>
          <tpl hier="13" item="4"/>
          <tpl fld="3" item="1"/>
        </tpls>
      </n>
      <n v="597544.62250000006" in="0">
        <tpls c="5">
          <tpl fld="8" item="2"/>
          <tpl fld="2" item="2"/>
          <tpl fld="1" item="0"/>
          <tpl hier="13" item="4"/>
          <tpl fld="3" item="1"/>
        </tpls>
      </n>
      <n v="611945.69050000003" in="0">
        <tpls c="5">
          <tpl fld="8" item="0"/>
          <tpl fld="2" item="2"/>
          <tpl fld="1" item="0"/>
          <tpl hier="13" item="4"/>
          <tpl fld="3" item="1"/>
        </tpls>
      </n>
      <n v="10288746.896299999" in="0">
        <tpls c="5">
          <tpl fld="5" item="0"/>
          <tpl fld="2" item="2"/>
          <tpl fld="1" item="0"/>
          <tpl hier="13" item="4"/>
          <tpl fld="3" item="1"/>
        </tpls>
      </n>
      <n v="34636583.849100001" in="0">
        <tpls c="5">
          <tpl fld="7" item="2"/>
          <tpl fld="2" item="2"/>
          <tpl fld="1" item="0"/>
          <tpl hier="13" item="4"/>
          <tpl fld="3" item="0"/>
        </tpls>
      </n>
      <n v="3350199.4164" in="0">
        <tpls c="5">
          <tpl fld="8" item="4"/>
          <tpl fld="2" item="2"/>
          <tpl fld="1" item="0"/>
          <tpl hier="13" item="4"/>
          <tpl fld="3" item="0"/>
        </tpls>
      </n>
      <n v="747800.79879999999" in="0">
        <tpls c="5">
          <tpl fld="8" item="2"/>
          <tpl fld="2" item="2"/>
          <tpl fld="1" item="0"/>
          <tpl hier="13" item="4"/>
          <tpl fld="3" item="0"/>
        </tpls>
      </n>
      <n v="647052.59270000004" in="0">
        <tpls c="5">
          <tpl fld="8" item="0"/>
          <tpl fld="2" item="2"/>
          <tpl fld="1" item="0"/>
          <tpl hier="13" item="4"/>
          <tpl fld="3" item="0"/>
        </tpls>
      </n>
      <n v="11205945.611400001" in="0">
        <tpls c="5">
          <tpl fld="5" item="0"/>
          <tpl fld="2" item="2"/>
          <tpl fld="1" item="0"/>
          <tpl hier="13" item="4"/>
          <tpl fld="3" item="0"/>
        </tpls>
      </n>
      <n v="592711.49309999996" in="0">
        <tpls c="5">
          <tpl fld="8" item="3"/>
          <tpl fld="2" item="2"/>
          <tpl fld="1" item="0"/>
          <tpl hier="13" item="4"/>
          <tpl fld="3" item="1"/>
        </tpls>
      </n>
      <n v="642662.08310000005" in="0">
        <tpls c="5">
          <tpl fld="8" item="3"/>
          <tpl fld="2" item="2"/>
          <tpl fld="1" item="0"/>
          <tpl hier="13" item="4"/>
          <tpl fld="3" item="2"/>
        </tpls>
      </n>
      <n v="7418490.8097000001" in="0">
        <tpls c="5">
          <tpl fld="4" item="0"/>
          <tpl fld="2" item="2"/>
          <tpl fld="1" item="0"/>
          <tpl hier="13" item="4"/>
          <tpl fld="3" item="1"/>
        </tpls>
      </n>
      <n v="8067172.3229" in="0">
        <tpls c="5">
          <tpl fld="4" item="0"/>
          <tpl fld="2" item="2"/>
          <tpl fld="1" item="0"/>
          <tpl hier="13" item="4"/>
          <tpl fld="3" item="2"/>
        </tpls>
      </n>
      <n v="10968178.9157" in="0">
        <tpls c="5">
          <tpl fld="5" item="0"/>
          <tpl fld="2" item="2"/>
          <tpl fld="1" item="0"/>
          <tpl hier="13" item="4"/>
          <tpl fld="3" item="2"/>
        </tpls>
      </n>
      <n v="-24210386.574999999" in="0">
        <tpls c="5">
          <tpl fld="6" item="0"/>
          <tpl fld="2" item="2"/>
          <tpl fld="1" item="0"/>
          <tpl hier="13" item="4"/>
          <tpl fld="3" item="2"/>
        </tpls>
      </n>
      <n v="167556.94149999999" in="0">
        <tpls c="5">
          <tpl fld="8" item="5"/>
          <tpl fld="2" item="2"/>
          <tpl fld="1" item="0"/>
          <tpl hier="13" item="4"/>
          <tpl fld="3" item="2"/>
        </tpls>
      </n>
      <n v="-2961816.0033999998" in="0">
        <tpls c="5">
          <tpl fld="5" item="1"/>
          <tpl fld="2" item="2"/>
          <tpl fld="1" item="0"/>
          <tpl hier="13" item="4"/>
          <tpl fld="3" item="0"/>
        </tpls>
      </n>
      <n v="-2870256.0866" in="0">
        <tpls c="5">
          <tpl fld="5" item="1"/>
          <tpl fld="2" item="2"/>
          <tpl fld="1" item="0"/>
          <tpl hier="13" item="4"/>
          <tpl fld="3" item="1"/>
        </tpls>
      </n>
      <n v="-2901006.5928000002" in="0">
        <tpls c="5">
          <tpl fld="5" item="1"/>
          <tpl fld="2" item="2"/>
          <tpl fld="1" item="0"/>
          <tpl hier="13" item="4"/>
          <tpl fld="3" item="2"/>
        </tpls>
      </n>
      <n v="1295953.4324" in="0">
        <tpls c="5">
          <tpl fld="8" item="1"/>
          <tpl fld="2" item="2"/>
          <tpl fld="1" item="0"/>
          <tpl hier="13" item="4"/>
          <tpl fld="3" item="0"/>
        </tpls>
      </n>
      <n v="1207601.6333000001" in="0">
        <tpls c="5">
          <tpl fld="8" item="1"/>
          <tpl fld="2" item="2"/>
          <tpl fld="1" item="0"/>
          <tpl hier="13" item="4"/>
          <tpl fld="3" item="1"/>
        </tpls>
      </n>
      <n v="1318673.4608" in="0">
        <tpls c="5">
          <tpl fld="8" item="1"/>
          <tpl fld="2" item="2"/>
          <tpl fld="1" item="0"/>
          <tpl hier="13" item="4"/>
          <tpl fld="3" item="2"/>
        </tpls>
      </n>
      <n v="-23112893.4597" in="0">
        <tpls c="5">
          <tpl fld="6" item="0"/>
          <tpl fld="2" item="2"/>
          <tpl fld="1" item="0"/>
          <tpl hier="13" item="4"/>
          <tpl fld="3" item="1"/>
        </tpls>
      </n>
      <n v="165409.68539999999" in="0">
        <tpls c="5">
          <tpl fld="8" item="5"/>
          <tpl fld="2" item="2"/>
          <tpl fld="1" item="0"/>
          <tpl hier="13" item="4"/>
          <tpl fld="3" item="1"/>
        </tpls>
      </n>
      <n v="35178565.490699999" in="0">
        <tpls c="5">
          <tpl fld="7" item="2"/>
          <tpl fld="2" item="2"/>
          <tpl fld="1" item="0"/>
          <tpl hier="13" item="4"/>
          <tpl fld="3" item="2"/>
        </tpls>
      </n>
      <n v="8244129.608" in="0">
        <tpls c="5">
          <tpl fld="4" item="0"/>
          <tpl fld="2" item="2"/>
          <tpl fld="1" item="0"/>
          <tpl hier="13" item="4"/>
          <tpl fld="3" item="0"/>
        </tpls>
      </n>
      <n v="-23430638.2377" in="0">
        <tpls c="5">
          <tpl fld="6" item="0"/>
          <tpl fld="2" item="2"/>
          <tpl fld="1" item="0"/>
          <tpl hier="13" item="4"/>
          <tpl fld="3" item="0"/>
        </tpls>
      </n>
      <n v="748681.28870000003" in="0">
        <tpls c="5">
          <tpl fld="8" item="3"/>
          <tpl fld="2" item="2"/>
          <tpl fld="1" item="0"/>
          <tpl hier="13" item="4"/>
          <tpl fld="3" item="0"/>
        </tpls>
      </n>
      <n v="244131.68719999999" in="0">
        <tpls c="5">
          <tpl fld="8" item="5"/>
          <tpl fld="2" item="2"/>
          <tpl fld="1" item="0"/>
          <tpl hier="13" item="4"/>
          <tpl fld="3" item="0"/>
        </tpls>
      </n>
      <n v="8336536.9776999997" in="0">
        <tpls c="5">
          <tpl fld="7" item="1"/>
          <tpl fld="2" item="2"/>
          <tpl fld="1" item="0"/>
          <tpl hier="13" item="4"/>
          <tpl fld="3" item="0"/>
        </tpls>
      </n>
      <n v="7640095.6560000004" in="0">
        <tpls c="5">
          <tpl fld="7" item="1"/>
          <tpl fld="2" item="2"/>
          <tpl fld="1" item="0"/>
          <tpl hier="13" item="4"/>
          <tpl fld="3" item="1"/>
        </tpls>
      </n>
      <n v="8162841.6579" in="0">
        <tpls c="5">
          <tpl fld="7" item="1"/>
          <tpl fld="2" item="2"/>
          <tpl fld="1" item="0"/>
          <tpl hier="13" item="4"/>
          <tpl fld="3" item="2"/>
        </tpls>
      </n>
      <n v="1302717.7615" in="0">
        <tpls c="5">
          <tpl fld="8" item="6"/>
          <tpl fld="2" item="2"/>
          <tpl fld="1" item="0"/>
          <tpl hier="13" item="4"/>
          <tpl fld="3" item="0"/>
        </tpls>
      </n>
      <n v="1200100.1525000001" in="0">
        <tpls c="5">
          <tpl fld="8" item="6"/>
          <tpl fld="2" item="2"/>
          <tpl fld="1" item="0"/>
          <tpl hier="13" item="4"/>
          <tpl fld="3" item="1"/>
        </tpls>
      </n>
      <n v="1294554.1921999999" in="0">
        <tpls c="5">
          <tpl fld="8" item="6"/>
          <tpl fld="2" item="2"/>
          <tpl fld="1" item="0"/>
          <tpl hier="13" item="4"/>
          <tpl fld="3" item="2"/>
        </tpls>
      </n>
      <n v="15094101.26" in="0">
        <tpls c="5">
          <tpl fld="7" item="0"/>
          <tpl fld="2" item="2"/>
          <tpl fld="1" item="0"/>
          <tpl hier="13" item="4"/>
          <tpl fld="3" item="0"/>
        </tpls>
      </n>
      <n v="15472797.8037" in="0">
        <tpls c="5">
          <tpl fld="7" item="0"/>
          <tpl fld="2" item="2"/>
          <tpl fld="1" item="0"/>
          <tpl hier="13" item="4"/>
          <tpl fld="3" item="1"/>
        </tpls>
      </n>
      <n v="16047544.917099999" in="0">
        <tpls c="5">
          <tpl fld="7" item="0"/>
          <tpl fld="2" item="2"/>
          <tpl fld="1" item="0"/>
          <tpl hier="13" item="4"/>
          <tpl fld="3" item="2"/>
        </tpls>
      </n>
      <n v="2959156.3555000001" in="0">
        <tpls c="5">
          <tpl fld="8" item="4"/>
          <tpl fld="2" item="1"/>
          <tpl fld="1" item="0"/>
          <tpl hier="13" item="4"/>
          <tpl fld="3" item="2"/>
        </tpls>
      </n>
      <n v="23911712.6679" in="0">
        <tpls c="5">
          <tpl fld="7" item="2"/>
          <tpl fld="2" item="1"/>
          <tpl fld="1" item="0"/>
          <tpl hier="13" item="4"/>
          <tpl fld="3" item="2"/>
        </tpls>
      </n>
      <n v="193144.5821" in="0">
        <tpls c="5">
          <tpl fld="8" item="5"/>
          <tpl fld="2" item="1"/>
          <tpl fld="1" item="0"/>
          <tpl hier="13" item="4"/>
          <tpl fld="3" item="2"/>
        </tpls>
      </n>
      <n v="788867.77220000001" in="0">
        <tpls c="5">
          <tpl fld="8" item="2"/>
          <tpl fld="2" item="1"/>
          <tpl fld="1" item="0"/>
          <tpl hier="13" item="4"/>
          <tpl fld="3" item="2"/>
        </tpls>
      </n>
      <n v="1562169.5649000001" in="0">
        <tpls c="5">
          <tpl fld="8" item="6"/>
          <tpl fld="2" item="1"/>
          <tpl fld="1" item="0"/>
          <tpl hier="13" item="4"/>
          <tpl fld="3" item="2"/>
        </tpls>
      </n>
      <n v="8805509.4404000007" in="0">
        <tpls c="5">
          <tpl fld="7" item="1"/>
          <tpl fld="2" item="1"/>
          <tpl fld="1" item="0"/>
          <tpl hier="13" item="4"/>
          <tpl fld="3" item="2"/>
        </tpls>
      </n>
      <n v="13826348.9597" in="0">
        <tpls c="5">
          <tpl fld="7" item="0"/>
          <tpl fld="2" item="1"/>
          <tpl fld="1" item="0"/>
          <tpl hier="13" item="4"/>
          <tpl fld="3" item="2"/>
        </tpls>
      </n>
      <n v="869925.67989999999" in="0">
        <tpls c="5">
          <tpl fld="8" item="0"/>
          <tpl fld="2" item="1"/>
          <tpl fld="1" item="0"/>
          <tpl hier="13" item="4"/>
          <tpl fld="3" item="2"/>
        </tpls>
      </n>
      <n v="1279854.2678" in="0">
        <tpls c="5">
          <tpl fld="5" item="0"/>
          <tpl fld="2" item="1"/>
          <tpl fld="1" item="0"/>
          <tpl hier="13" item="4"/>
          <tpl fld="3" item="2"/>
        </tpls>
      </n>
      <n v="1659399.7494999999" in="0">
        <tpls c="5">
          <tpl fld="8" item="1"/>
          <tpl fld="2" item="1"/>
          <tpl fld="1" item="0"/>
          <tpl hier="13" item="4"/>
          <tpl fld="3" item="2"/>
        </tpls>
      </n>
      <n v="-1574271.7291999999" in="0">
        <tpls c="5">
          <tpl fld="4" item="0"/>
          <tpl fld="2" item="1"/>
          <tpl fld="1" item="0"/>
          <tpl hier="13" item="4"/>
          <tpl fld="3" item="2"/>
        </tpls>
      </n>
      <n v="-22631858.4001" in="0">
        <tpls c="5">
          <tpl fld="6" item="0"/>
          <tpl fld="2" item="1"/>
          <tpl fld="1" item="0"/>
          <tpl hier="13" item="4"/>
          <tpl fld="3" item="2"/>
        </tpls>
      </n>
      <n v="-2854125.997" in="0">
        <tpls c="5">
          <tpl fld="5" item="1"/>
          <tpl fld="2" item="1"/>
          <tpl fld="1" item="0"/>
          <tpl hier="13" item="4"/>
          <tpl fld="3" item="2"/>
        </tpls>
      </n>
      <n v="772845.73629999999" in="0">
        <tpls c="5">
          <tpl fld="8" item="3"/>
          <tpl fld="2" item="1"/>
          <tpl fld="1" item="0"/>
          <tpl hier="13" item="4"/>
          <tpl fld="3" item="2"/>
        </tpls>
      </n>
      <n v="11058405.719000001" in="0">
        <tpls c="5">
          <tpl fld="7" item="0"/>
          <tpl fld="2" item="0"/>
          <tpl fld="1" item="0"/>
          <tpl hier="13" item="4"/>
          <tpl fld="3" item="2"/>
        </tpls>
      </n>
      <n v="1476343.7674" in="0">
        <tpls c="5">
          <tpl fld="8" item="6"/>
          <tpl fld="2" item="0"/>
          <tpl fld="1" item="0"/>
          <tpl hier="13" item="4"/>
          <tpl fld="3" item="2"/>
        </tpls>
      </n>
      <n v="6956058.2729000002" in="0">
        <tpls c="5">
          <tpl fld="4" item="0"/>
          <tpl fld="2" item="0"/>
          <tpl fld="1" item="0"/>
          <tpl hier="13" item="4"/>
          <tpl fld="3" item="2"/>
        </tpls>
      </n>
      <n v="-2438938.9539000001" in="0">
        <tpls c="5">
          <tpl fld="5" item="1"/>
          <tpl fld="2" item="0"/>
          <tpl fld="1" item="0"/>
          <tpl hier="13" item="4"/>
          <tpl fld="3" item="2"/>
        </tpls>
      </n>
      <n v="8267370.2388000004" in="0">
        <tpls c="5">
          <tpl fld="7" item="1"/>
          <tpl fld="2" item="0"/>
          <tpl fld="1" item="0"/>
          <tpl hier="13" item="4"/>
          <tpl fld="3" item="2"/>
        </tpls>
      </n>
      <n v="912127.26500000001" in="0">
        <tpls c="5">
          <tpl fld="8" item="0"/>
          <tpl fld="2" item="0"/>
          <tpl fld="1" item="0"/>
          <tpl hier="13" item="4"/>
          <tpl fld="3" item="2"/>
        </tpls>
      </n>
      <n v="9394997.2268000003" in="0">
        <tpls c="5">
          <tpl fld="5" item="0"/>
          <tpl fld="2" item="0"/>
          <tpl fld="1" item="0"/>
          <tpl hier="13" item="4"/>
          <tpl fld="3" item="2"/>
        </tpls>
      </n>
      <n v="715749.24609999999" in="0">
        <tpls c="5">
          <tpl fld="8" item="5"/>
          <tpl fld="2" item="0"/>
          <tpl fld="1" item="0"/>
          <tpl hier="13" item="5"/>
          <tpl fld="3" item="2"/>
        </tpls>
      </n>
      <n v="-74191665.094400004" in="0">
        <tpls c="5">
          <tpl fld="6" item="0"/>
          <tpl fld="2" item="0"/>
          <tpl fld="1" item="0"/>
          <tpl hier="13" item="5"/>
          <tpl fld="3" item="2"/>
        </tpls>
      </n>
      <n v="9220942.6984999999" in="0">
        <tpls c="5">
          <tpl fld="8" item="4"/>
          <tpl fld="2" item="0"/>
          <tpl fld="1" item="0"/>
          <tpl hier="13" item="5"/>
          <tpl fld="3" item="2"/>
        </tpls>
      </n>
      <n v="3346099.5603" in="0">
        <tpls c="5">
          <tpl fld="8" item="3"/>
          <tpl fld="2" item="0"/>
          <tpl fld="1" item="0"/>
          <tpl hier="13" item="5"/>
          <tpl fld="3" item="2"/>
        </tpls>
      </n>
      <n v="3388611.1606000001" in="0">
        <tpls c="5">
          <tpl fld="8" item="2"/>
          <tpl fld="2" item="0"/>
          <tpl fld="1" item="0"/>
          <tpl hier="13" item="5"/>
          <tpl fld="3" item="2"/>
        </tpls>
      </n>
      <n v="5821428.6287000002" in="0">
        <tpls c="5">
          <tpl fld="8" item="1"/>
          <tpl fld="2" item="0"/>
          <tpl fld="1" item="0"/>
          <tpl hier="13" item="5"/>
          <tpl fld="3" item="2"/>
        </tpls>
      </n>
      <n v="12378183.2972" in="0">
        <tpls c="5">
          <tpl fld="8" item="4"/>
          <tpl fld="2" item="2"/>
          <tpl fld="1" item="0"/>
          <tpl hier="13" item="5"/>
          <tpl fld="3" item="2"/>
        </tpls>
      </n>
      <n v="2265135.1455000001" in="0">
        <tpls c="5">
          <tpl fld="8" item="2"/>
          <tpl fld="2" item="2"/>
          <tpl fld="1" item="0"/>
          <tpl hier="13" item="5"/>
          <tpl fld="3" item="2"/>
        </tpls>
      </n>
      <n v="2320691.6285999999" in="0">
        <tpls c="5">
          <tpl fld="8" item="0"/>
          <tpl fld="2" item="2"/>
          <tpl fld="1" item="0"/>
          <tpl hier="13" item="5"/>
          <tpl fld="3" item="2"/>
        </tpls>
      </n>
      <n v="106714655.80949999" in="0">
        <tpls c="5">
          <tpl fld="7" item="2"/>
          <tpl fld="2" item="0"/>
          <tpl fld="1" item="0"/>
          <tpl hier="13" item="5"/>
          <tpl fld="3" item="2"/>
        </tpls>
      </n>
      <n v="112857300.3371" in="0">
        <tpls c="5">
          <tpl fld="7" item="2"/>
          <tpl fld="2" item="2"/>
          <tpl fld="1" item="0"/>
          <tpl hier="13" item="5"/>
          <tpl fld="3" item="1"/>
        </tpls>
      </n>
      <n v="11598805.2631" in="0">
        <tpls c="5">
          <tpl fld="8" item="4"/>
          <tpl fld="2" item="2"/>
          <tpl fld="1" item="0"/>
          <tpl hier="13" item="5"/>
          <tpl fld="3" item="1"/>
        </tpls>
      </n>
      <n v="2588695.1719" in="0">
        <tpls c="5">
          <tpl fld="8" item="2"/>
          <tpl fld="2" item="2"/>
          <tpl fld="1" item="0"/>
          <tpl hier="13" item="5"/>
          <tpl fld="3" item="1"/>
        </tpls>
      </n>
      <n v="2238961.2001999998" in="0">
        <tpls c="5">
          <tpl fld="8" item="0"/>
          <tpl fld="2" item="2"/>
          <tpl fld="1" item="0"/>
          <tpl hier="13" item="5"/>
          <tpl fld="3" item="1"/>
        </tpls>
      </n>
      <n v="43544082.6668" in="0">
        <tpls c="5">
          <tpl fld="5" item="0"/>
          <tpl fld="2" item="2"/>
          <tpl fld="1" item="0"/>
          <tpl hier="13" item="5"/>
          <tpl fld="3" item="1"/>
        </tpls>
      </n>
      <n v="113328957.5772" in="0">
        <tpls c="5">
          <tpl fld="7" item="2"/>
          <tpl fld="2" item="2"/>
          <tpl fld="1" item="0"/>
          <tpl hier="13" item="5"/>
          <tpl fld="3" item="0"/>
        </tpls>
      </n>
      <n v="11784837.3204" in="0">
        <tpls c="5">
          <tpl fld="8" item="4"/>
          <tpl fld="2" item="2"/>
          <tpl fld="1" item="0"/>
          <tpl hier="13" item="5"/>
          <tpl fld="3" item="0"/>
        </tpls>
      </n>
      <n v="2458116.7486999999" in="0">
        <tpls c="5">
          <tpl fld="8" item="2"/>
          <tpl fld="2" item="2"/>
          <tpl fld="1" item="0"/>
          <tpl hier="13" item="5"/>
          <tpl fld="3" item="0"/>
        </tpls>
      </n>
      <n v="2597380.7585" in="0">
        <tpls c="5">
          <tpl fld="8" item="0"/>
          <tpl fld="2" item="2"/>
          <tpl fld="1" item="0"/>
          <tpl hier="13" item="5"/>
          <tpl fld="3" item="0"/>
        </tpls>
      </n>
      <n v="32385717.4509" in="0">
        <tpls c="5">
          <tpl fld="5" item="0"/>
          <tpl fld="2" item="2"/>
          <tpl fld="1" item="0"/>
          <tpl hier="13" item="5"/>
          <tpl fld="3" item="0"/>
        </tpls>
      </n>
      <n v="2591633.5603999998" in="0">
        <tpls c="5">
          <tpl fld="8" item="3"/>
          <tpl fld="2" item="2"/>
          <tpl fld="1" item="0"/>
          <tpl hier="13" item="5"/>
          <tpl fld="3" item="1"/>
        </tpls>
      </n>
      <n v="2246916.5633999999" in="0">
        <tpls c="5">
          <tpl fld="8" item="3"/>
          <tpl fld="2" item="2"/>
          <tpl fld="1" item="0"/>
          <tpl hier="13" item="5"/>
          <tpl fld="3" item="2"/>
        </tpls>
      </n>
      <n v="33299837.737199999" in="0">
        <tpls c="5">
          <tpl fld="4" item="0"/>
          <tpl fld="2" item="2"/>
          <tpl fld="1" item="0"/>
          <tpl hier="13" item="5"/>
          <tpl fld="3" item="1"/>
        </tpls>
      </n>
      <n v="20462964.9756" in="0">
        <tpls c="5">
          <tpl fld="4" item="0"/>
          <tpl fld="2" item="2"/>
          <tpl fld="1" item="0"/>
          <tpl hier="13" item="5"/>
          <tpl fld="3" item="2"/>
        </tpls>
      </n>
      <n v="31345551.266600002" in="0">
        <tpls c="5">
          <tpl fld="5" item="0"/>
          <tpl fld="2" item="2"/>
          <tpl fld="1" item="0"/>
          <tpl hier="13" item="5"/>
          <tpl fld="3" item="2"/>
        </tpls>
      </n>
      <n v="-80369255.782299995" in="0">
        <tpls c="5">
          <tpl fld="6" item="0"/>
          <tpl fld="2" item="2"/>
          <tpl fld="1" item="0"/>
          <tpl hier="13" item="5"/>
          <tpl fld="3" item="2"/>
        </tpls>
      </n>
      <n v="628063.46200000006" in="0">
        <tpls c="5">
          <tpl fld="8" item="5"/>
          <tpl fld="2" item="2"/>
          <tpl fld="1" item="0"/>
          <tpl hier="13" item="5"/>
          <tpl fld="3" item="2"/>
        </tpls>
      </n>
      <n v="-12456088.711300001" in="0">
        <tpls c="5">
          <tpl fld="5" item="1"/>
          <tpl fld="2" item="2"/>
          <tpl fld="1" item="0"/>
          <tpl hier="13" item="5"/>
          <tpl fld="3" item="0"/>
        </tpls>
      </n>
      <n v="-10244244.9296" in="0">
        <tpls c="5">
          <tpl fld="5" item="1"/>
          <tpl fld="2" item="2"/>
          <tpl fld="1" item="0"/>
          <tpl hier="13" item="5"/>
          <tpl fld="3" item="1"/>
        </tpls>
      </n>
      <n v="-10882586.290999999" in="0">
        <tpls c="5">
          <tpl fld="5" item="1"/>
          <tpl fld="2" item="2"/>
          <tpl fld="1" item="0"/>
          <tpl hier="13" item="5"/>
          <tpl fld="3" item="2"/>
        </tpls>
      </n>
      <n v="5227855.1588000003" in="0">
        <tpls c="5">
          <tpl fld="8" item="1"/>
          <tpl fld="2" item="2"/>
          <tpl fld="1" item="0"/>
          <tpl hier="13" item="5"/>
          <tpl fld="3" item="0"/>
        </tpls>
      </n>
      <n v="4483720.4932000004" in="0">
        <tpls c="5">
          <tpl fld="8" item="1"/>
          <tpl fld="2" item="2"/>
          <tpl fld="1" item="0"/>
          <tpl hier="13" item="5"/>
          <tpl fld="3" item="1"/>
        </tpls>
      </n>
      <n v="4579739.7834999999" in="0">
        <tpls c="5">
          <tpl fld="8" item="1"/>
          <tpl fld="2" item="2"/>
          <tpl fld="1" item="0"/>
          <tpl hier="13" item="5"/>
          <tpl fld="3" item="2"/>
        </tpls>
      </n>
      <n v="-69313217.670300007" in="0">
        <tpls c="5">
          <tpl fld="6" item="0"/>
          <tpl fld="2" item="2"/>
          <tpl fld="1" item="0"/>
          <tpl hier="13" item="5"/>
          <tpl fld="3" item="1"/>
        </tpls>
      </n>
      <n v="842655.63320000004" in="0">
        <tpls c="5">
          <tpl fld="8" item="5"/>
          <tpl fld="2" item="2"/>
          <tpl fld="1" item="0"/>
          <tpl hier="13" item="5"/>
          <tpl fld="3" item="1"/>
        </tpls>
      </n>
      <n v="111714807.04889999" in="0">
        <tpls c="5">
          <tpl fld="7" item="2"/>
          <tpl fld="2" item="2"/>
          <tpl fld="1" item="0"/>
          <tpl hier="13" item="5"/>
          <tpl fld="3" item="2"/>
        </tpls>
      </n>
      <n v="19929628.739599999" in="0">
        <tpls c="5">
          <tpl fld="4" item="0"/>
          <tpl fld="2" item="2"/>
          <tpl fld="1" item="0"/>
          <tpl hier="13" item="5"/>
          <tpl fld="3" item="0"/>
        </tpls>
      </n>
      <n v="-80943240.126300007" in="0">
        <tpls c="5">
          <tpl fld="6" item="0"/>
          <tpl fld="2" item="2"/>
          <tpl fld="1" item="0"/>
          <tpl hier="13" item="5"/>
          <tpl fld="3" item="0"/>
        </tpls>
      </n>
      <n v="2404369.4892000002" in="0">
        <tpls c="5">
          <tpl fld="8" item="3"/>
          <tpl fld="2" item="2"/>
          <tpl fld="1" item="0"/>
          <tpl hier="13" item="5"/>
          <tpl fld="3" item="0"/>
        </tpls>
      </n>
      <n v="667014.80700000003" in="0">
        <tpls c="5">
          <tpl fld="8" item="5"/>
          <tpl fld="2" item="2"/>
          <tpl fld="1" item="0"/>
          <tpl hier="13" item="5"/>
          <tpl fld="3" item="0"/>
        </tpls>
      </n>
      <n v="30282870.496300001" in="0">
        <tpls c="5">
          <tpl fld="7" item="1"/>
          <tpl fld="2" item="2"/>
          <tpl fld="1" item="0"/>
          <tpl hier="13" item="5"/>
          <tpl fld="3" item="0"/>
        </tpls>
      </n>
      <n v="28851302.588799998" in="0">
        <tpls c="5">
          <tpl fld="7" item="1"/>
          <tpl fld="2" item="2"/>
          <tpl fld="1" item="0"/>
          <tpl hier="13" item="5"/>
          <tpl fld="3" item="1"/>
        </tpls>
      </n>
      <n v="28969902.498399999" in="0">
        <tpls c="5">
          <tpl fld="7" item="1"/>
          <tpl fld="2" item="2"/>
          <tpl fld="1" item="0"/>
          <tpl hier="13" item="5"/>
          <tpl fld="3" item="2"/>
        </tpls>
      </n>
      <n v="5143296.2137000002" in="0">
        <tpls c="5">
          <tpl fld="8" item="6"/>
          <tpl fld="2" item="2"/>
          <tpl fld="1" item="0"/>
          <tpl hier="13" item="5"/>
          <tpl fld="3" item="0"/>
        </tpls>
      </n>
      <n v="4506831.2668000003" in="0">
        <tpls c="5">
          <tpl fld="8" item="6"/>
          <tpl fld="2" item="2"/>
          <tpl fld="1" item="0"/>
          <tpl hier="13" item="5"/>
          <tpl fld="3" item="1"/>
        </tpls>
      </n>
      <n v="4551172.6182000004" in="0">
        <tpls c="5">
          <tpl fld="8" item="6"/>
          <tpl fld="2" item="2"/>
          <tpl fld="1" item="0"/>
          <tpl hier="13" item="5"/>
          <tpl fld="3" item="2"/>
        </tpls>
      </n>
      <n v="50660369.630000003" in="0">
        <tpls c="5">
          <tpl fld="7" item="0"/>
          <tpl fld="2" item="2"/>
          <tpl fld="1" item="0"/>
          <tpl hier="13" item="5"/>
          <tpl fld="3" item="0"/>
        </tpls>
      </n>
      <n v="40461915.081500001" in="0">
        <tpls c="5">
          <tpl fld="7" item="0"/>
          <tpl fld="2" item="2"/>
          <tpl fld="1" item="0"/>
          <tpl hier="13" item="5"/>
          <tpl fld="3" item="1"/>
        </tpls>
      </n>
      <n v="51399353.2839" in="0">
        <tpls c="5">
          <tpl fld="7" item="0"/>
          <tpl fld="2" item="2"/>
          <tpl fld="1" item="0"/>
          <tpl hier="13" item="5"/>
          <tpl fld="3" item="2"/>
        </tpls>
      </n>
      <n v="10489687.4911" in="0">
        <tpls c="5">
          <tpl fld="8" item="4"/>
          <tpl fld="2" item="1"/>
          <tpl fld="1" item="0"/>
          <tpl hier="13" item="5"/>
          <tpl fld="3" item="2"/>
        </tpls>
      </n>
      <n v="84366979.734599993" in="0">
        <tpls c="5">
          <tpl fld="7" item="2"/>
          <tpl fld="2" item="1"/>
          <tpl fld="1" item="0"/>
          <tpl hier="13" item="5"/>
          <tpl fld="3" item="2"/>
        </tpls>
      </n>
      <n v="626616.25569999998" in="0">
        <tpls c="5">
          <tpl fld="8" item="5"/>
          <tpl fld="2" item="1"/>
          <tpl fld="1" item="0"/>
          <tpl hier="13" item="5"/>
          <tpl fld="3" item="2"/>
        </tpls>
      </n>
      <n v="2572040.4133000001" in="0">
        <tpls c="5">
          <tpl fld="8" item="2"/>
          <tpl fld="2" item="1"/>
          <tpl fld="1" item="0"/>
          <tpl hier="13" item="5"/>
          <tpl fld="3" item="2"/>
        </tpls>
      </n>
      <n v="5550195.9880999997" in="0">
        <tpls c="5">
          <tpl fld="8" item="6"/>
          <tpl fld="2" item="1"/>
          <tpl fld="1" item="0"/>
          <tpl hier="13" item="5"/>
          <tpl fld="3" item="2"/>
        </tpls>
      </n>
      <n v="30709032.372499999" in="0">
        <tpls c="5">
          <tpl fld="7" item="1"/>
          <tpl fld="2" item="1"/>
          <tpl fld="1" item="0"/>
          <tpl hier="13" item="5"/>
          <tpl fld="3" item="2"/>
        </tpls>
      </n>
      <n v="35966987.471000001" in="0">
        <tpls c="5">
          <tpl fld="7" item="0"/>
          <tpl fld="2" item="1"/>
          <tpl fld="1" item="0"/>
          <tpl hier="13" item="5"/>
          <tpl fld="3" item="2"/>
        </tpls>
      </n>
      <n v="3057660.3086000001" in="0">
        <tpls c="5">
          <tpl fld="8" item="0"/>
          <tpl fld="2" item="1"/>
          <tpl fld="1" item="0"/>
          <tpl hier="13" item="5"/>
          <tpl fld="3" item="2"/>
        </tpls>
      </n>
      <n v="17690959.891100001" in="0">
        <tpls c="5">
          <tpl fld="5" item="0"/>
          <tpl fld="2" item="1"/>
          <tpl fld="1" item="0"/>
          <tpl hier="13" item="5"/>
          <tpl fld="3" item="2"/>
        </tpls>
      </n>
      <n v="5818254.6847000001" in="0">
        <tpls c="5">
          <tpl fld="8" item="1"/>
          <tpl fld="2" item="1"/>
          <tpl fld="1" item="0"/>
          <tpl hier="13" item="5"/>
          <tpl fld="3" item="2"/>
        </tpls>
      </n>
      <n v="6880403.2406000001" in="0">
        <tpls c="5">
          <tpl fld="4" item="0"/>
          <tpl fld="2" item="1"/>
          <tpl fld="1" item="0"/>
          <tpl hier="13" item="5"/>
          <tpl fld="3" item="2"/>
        </tpls>
      </n>
      <n v="-66676019.843500003" in="0">
        <tpls c="5">
          <tpl fld="6" item="0"/>
          <tpl fld="2" item="1"/>
          <tpl fld="1" item="0"/>
          <tpl hier="13" item="5"/>
          <tpl fld="3" item="2"/>
        </tpls>
      </n>
      <n v="-10810556.6505" in="0">
        <tpls c="5">
          <tpl fld="5" item="1"/>
          <tpl fld="2" item="1"/>
          <tpl fld="1" item="0"/>
          <tpl hier="13" item="5"/>
          <tpl fld="3" item="2"/>
        </tpls>
      </n>
      <n v="2594577.2310000001" in="0">
        <tpls c="5">
          <tpl fld="8" item="3"/>
          <tpl fld="2" item="1"/>
          <tpl fld="1" item="0"/>
          <tpl hier="13" item="5"/>
          <tpl fld="3" item="2"/>
        </tpls>
      </n>
      <n v="43041717.213299997" in="0">
        <tpls c="5">
          <tpl fld="7" item="0"/>
          <tpl fld="2" item="0"/>
          <tpl fld="1" item="0"/>
          <tpl hier="13" item="5"/>
          <tpl fld="3" item="2"/>
        </tpls>
      </n>
      <n v="5394685.1386000002" in="0">
        <tpls c="5">
          <tpl fld="8" item="6"/>
          <tpl fld="2" item="0"/>
          <tpl fld="1" item="0"/>
          <tpl hier="13" item="5"/>
          <tpl fld="3" item="2"/>
        </tpls>
      </n>
      <n v="23980203.2905" in="0">
        <tpls c="5">
          <tpl fld="4" item="0"/>
          <tpl fld="2" item="0"/>
          <tpl fld="1" item="0"/>
          <tpl hier="13" item="5"/>
          <tpl fld="3" item="2"/>
        </tpls>
      </n>
      <n v="-8542787.4245999996" in="0">
        <tpls c="5">
          <tpl fld="5" item="1"/>
          <tpl fld="2" item="0"/>
          <tpl fld="1" item="0"/>
          <tpl hier="13" item="5"/>
          <tpl fld="3" item="2"/>
        </tpls>
      </n>
      <n v="31149947.881099999" in="0">
        <tpls c="5">
          <tpl fld="7" item="1"/>
          <tpl fld="2" item="0"/>
          <tpl fld="1" item="0"/>
          <tpl hier="13" item="5"/>
          <tpl fld="3" item="2"/>
        </tpls>
      </n>
      <n v="3262431.4482999998" in="0">
        <tpls c="5">
          <tpl fld="8" item="0"/>
          <tpl fld="2" item="0"/>
          <tpl fld="1" item="0"/>
          <tpl hier="13" item="5"/>
          <tpl fld="3" item="2"/>
        </tpls>
      </n>
      <n v="32522990.715100002" in="0">
        <tpls c="5">
          <tpl fld="5" item="0"/>
          <tpl fld="2" item="0"/>
          <tpl fld="1" item="0"/>
          <tpl hier="13" item="5"/>
          <tpl fld="3" item="2"/>
        </tpls>
      </n>
    </entries>
    <sets count="6">
      <set count="1" maxRank="1" setDefinition="{[StrategyPlan].[Category].&amp;[Home Appliances]}">
        <tpls c="1">
          <tpl fld="0" item="0"/>
        </tpls>
      </set>
      <set count="1" maxRank="1" setDefinition="{[StrategyPlan].[Category].[All]}">
        <tpls c="1">
          <tpl hier="13" item="4294967295"/>
        </tpls>
      </set>
      <set count="1" maxRank="1" setDefinition="{[StrategyPlan].[Category].&amp;[Audio]}">
        <tpls c="1">
          <tpl fld="0" item="1"/>
        </tpls>
      </set>
      <set count="1" maxRank="1" setDefinition="{[StrategyPlan].[Category].&amp;[Cameras and camcorders]}">
        <tpls c="1">
          <tpl fld="0" item="2"/>
        </tpls>
      </set>
      <set count="1" maxRank="1" setDefinition="{[StrategyPlan].[Category].&amp;[Cell phones]}">
        <tpls c="1">
          <tpl fld="0" item="3"/>
        </tpls>
      </set>
      <set count="1" maxRank="1" setDefinition="{[StrategyPlan].[Category].&amp;[Computers]}">
        <tpls c="1">
          <tpl fld="0" item="4"/>
        </tpls>
      </set>
    </sets>
    <queryCache count="23">
      <query mdx="[Measures].[Signed Total]">
        <tpls c="1">
          <tpl fld="1" item="0"/>
        </tpls>
      </query>
      <query mdx="[Date].[CalendarYear].&amp;[2009]">
        <tpls c="1">
          <tpl fld="2" item="0"/>
        </tpls>
      </query>
      <query mdx="[StrategyPlan].[Scenario].&amp;[Actual]">
        <tpls c="1">
          <tpl fld="3" item="0"/>
        </tpls>
      </query>
      <query mdx="[StrategyPlan].[Scenario].&amp;[Budget]">
        <tpls c="1">
          <tpl fld="3" item="1"/>
        </tpls>
      </query>
      <query mdx="[StrategyPlan].[Scenario].&amp;[Forecast]">
        <tpls c="1">
          <tpl fld="3" item="2"/>
        </tpls>
      </query>
      <query mdx="[Account].[Accounts].[Level1].&amp;[Profit and Loss after tax]">
        <tpls c="1">
          <tpl fld="4" item="0"/>
        </tpls>
      </query>
      <query mdx="[Account].[Accounts].[Level1].&amp;[Profit and Loss after tax].&amp;[Profit and Loss before tax]">
        <tpls c="1">
          <tpl fld="5" item="0"/>
        </tpls>
      </query>
      <query mdx="[Account].[Accounts].[Level1].&amp;[Profit and Loss after tax].&amp;[Profit and Loss before tax].&amp;[Expense]">
        <tpls c="1">
          <tpl fld="6" item="0"/>
        </tpls>
      </query>
      <query mdx="[Account].[Accounts].[Level1].&amp;[Profit and Loss after tax].&amp;[Profit and Loss before tax].&amp;[Expense].&amp;[Cost of Goods Sold]">
        <tpls c="1">
          <tpl fld="7" item="0"/>
        </tpls>
      </query>
      <query mdx="[Account].[Accounts].[Level1].&amp;[Profit and Loss after tax].&amp;[Profit and Loss before tax].&amp;[Expense].&amp;[Selling, General &amp; Administrative Expenses]">
        <tpls c="1">
          <tpl fld="7" item="1"/>
        </tpls>
      </query>
      <query mdx="[Account].[Accounts].[Level1].&amp;[Profit and Loss after tax].&amp;[Profit and Loss before tax].&amp;[Expense].&amp;[Selling, General &amp; Administrative Expenses].&amp;[Administration Expense]">
        <tpls c="1">
          <tpl fld="8" item="0"/>
        </tpls>
      </query>
      <query mdx="[Account].[Accounts].[Level1].&amp;[Profit and Loss after tax].&amp;[Profit and Loss before tax].&amp;[Expense].&amp;[Selling, General &amp; Administrative Expenses].&amp;[Human Capital]">
        <tpls c="1">
          <tpl fld="8" item="1"/>
        </tpls>
      </query>
      <query mdx="[Account].[Accounts].[Level1].&amp;[Profit and Loss after tax].&amp;[Profit and Loss before tax].&amp;[Expense].&amp;[Selling, General &amp; Administrative Expenses].&amp;[IT Cost]">
        <tpls c="1">
          <tpl fld="8" item="2"/>
        </tpls>
      </query>
      <query mdx="[Account].[Accounts].[Level1].&amp;[Profit and Loss after tax].&amp;[Profit and Loss before tax].&amp;[Expense].&amp;[Selling, General &amp; Administrative Expenses].&amp;[Light, Heat, Communication Cost]">
        <tpls c="1">
          <tpl fld="8" item="3"/>
        </tpls>
      </query>
      <query mdx="[Account].[Accounts].[Level1].&amp;[Profit and Loss after tax].&amp;[Profit and Loss before tax].&amp;[Expense].&amp;[Selling, General &amp; Administrative Expenses].&amp;[Marketing Cost]">
        <tpls c="1">
          <tpl fld="8" item="4"/>
        </tpls>
      </query>
      <query mdx="[Account].[Accounts].[Level1].&amp;[Profit and Loss after tax].&amp;[Profit and Loss before tax].&amp;[Expense].&amp;[Selling, General &amp; Administrative Expenses].&amp;[Other Expenses]">
        <tpls c="1">
          <tpl fld="8" item="5"/>
        </tpls>
      </query>
      <query mdx="[Account].[Accounts].[Level1].&amp;[Profit and Loss after tax].&amp;[Profit and Loss before tax].&amp;[Expense].&amp;[Selling, General &amp; Administrative Expenses].&amp;[Property Costs]">
        <tpls c="1">
          <tpl fld="8" item="6"/>
        </tpls>
      </query>
      <query mdx="[Account].[Accounts].[Level1].&amp;[Profit and Loss after tax].&amp;[Profit and Loss before tax].&amp;[Income]">
        <tpls c="1">
          <tpl fld="6" item="1"/>
        </tpls>
      </query>
      <query mdx="[Account].[Accounts].[Level1].&amp;[Profit and Loss after tax].&amp;[Profit and Loss before tax].&amp;[Income].&amp;[Sale Revenue]">
        <tpls c="1">
          <tpl fld="7" item="2"/>
        </tpls>
      </query>
      <query mdx="[Account].[Accounts].[Level1].&amp;[Profit and Loss after tax].&amp;[Taxation]">
        <tpls c="1">
          <tpl fld="5" item="1"/>
        </tpls>
      </query>
      <query mdx="[Date].[CalendarYear].&amp;[2008]">
        <tpls c="1">
          <tpl fld="2" item="1"/>
        </tpls>
      </query>
      <query mdx="Reforecast"/>
      <query mdx="[Date].[CalendarYear].&amp;[2007]">
        <tpls c="1">
          <tpl fld="2" item="2"/>
        </tpls>
      </query>
    </queryCache>
    <serverFormats count="1">
      <serverFormat format="#,0.00"/>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10.415765277779" createdVersion="3" refreshedVersion="6" minRefreshableVersion="3" recordCount="0" supportSubquery="1" supportAdvancedDrill="1" xr:uid="{611E6012-E90C-4675-AEAD-2C7CF09CDB6E}">
  <cacheSource type="external" connectionId="7">
    <extLst>
      <ext xmlns:x14="http://schemas.microsoft.com/office/spreadsheetml/2009/9/main" uri="{F057638F-6D5F-4e77-A914-E7F072B9BCA8}">
        <x14:sourceConnection name="ThisWorkbookDataModel"/>
      </ext>
    </extLst>
  </cacheSource>
  <cacheFields count="0"/>
  <cacheHierarchies count="61">
    <cacheHierarchy uniqueName="[Account].[AccountName]" caption="AccountName" attribute="1" defaultMemberUniqueName="[Account].[AccountName].[All]" allUniqueName="[Account].[AccountName].[All]" dimensionUniqueName="[Account]" displayFolder="" count="0" memberValueDatatype="130" unbalanced="0"/>
    <cacheHierarchy uniqueName="[Account].[Accounts]" caption="Accounts" defaultMemberUniqueName="[Account].[Accounts].[All]" allUniqueName="[Account].[Accounts].[All]" dimensionUniqueName="[Account]" displayFolder="" count="0" unbalanced="0"/>
    <cacheHierarchy uniqueName="[Account].[AccountType]" caption="AccountType" attribute="1" defaultMemberUniqueName="[Account].[AccountType].[All]" allUniqueName="[Account].[AccountType].[All]" dimensionUniqueName="[Account]" displayFolder="" count="0" memberValueDatatype="130" unbalanced="0"/>
    <cacheHierarchy uniqueName="[Account].[Operator]" caption="Operator" attribute="1" defaultMemberUniqueName="[Account].[Operator].[All]" allUniqueName="[Account].[Operator].[All]" dimensionUniqueName="[Account]" displayFolder="" count="0" memberValueDatatype="130" unbalanced="0"/>
    <cacheHierarchy uniqueName="[Account].[ValueType]" caption="ValueType" attribute="1" defaultMemberUniqueName="[Account].[ValueType].[All]" allUniqueName="[Account].[ValueType].[All]" dimensionUniqueName="[Account]"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DateDescription]" caption="DateDescription" attribute="1" defaultMemberUniqueName="[Date].[DateDescription].[All]" allUniqueName="[Date].[DateDescription].[All]" dimensionUniqueName="[Date]" displayFolder="" count="0" memberValueDatatype="130" unbalanced="0"/>
    <cacheHierarchy uniqueName="[Date].[CalendarYear]" caption="CalendarYear" attribute="1" defaultMemberUniqueName="[Date].[CalendarYear].[All]" allUniqueName="[Date].[CalendarYear].[All]" dimensionUniqueName="[Date]" displayFolder="" count="2" memberValueDatatype="20" unbalanced="0"/>
    <cacheHierarchy uniqueName="[Date].[Calendar Month]" caption="Calendar Month" attribute="1" defaultMemberUniqueName="[Date].[Calendar Month].[All]" allUniqueName="[Date].[Calendar Month].[All]" dimensionUniqueName="[Date]" displayFolder="" count="0" memberValueDatatype="130" unbalanced="0"/>
    <cacheHierarchy uniqueName="[Entity].[Entities]" caption="Entities" defaultMemberUniqueName="[Entity].[Entities].[All]" allUniqueName="[Entity].[Entities].[All]" dimensionUniqueName="[Entity]" displayFolder="" count="0" unbalanced="0"/>
    <cacheHierarchy uniqueName="[Entity].[EntityName]" caption="EntityName" attribute="1" defaultMemberUniqueName="[Entity].[EntityName].[All]" allUniqueName="[Entity].[EntityName].[All]" dimensionUniqueName="[Entity]" displayFolder="" count="0" memberValueDatatype="130" unbalanced="0"/>
    <cacheHierarchy uniqueName="[Entity].[EntityType]" caption="EntityType" attribute="1" defaultMemberUniqueName="[Entity].[EntityType].[All]" allUniqueName="[Entity].[EntityType].[All]" dimensionUniqueName="[Entity]" displayFolder="" count="0" memberValueDatatype="130" unbalanced="0"/>
    <cacheHierarchy uniqueName="[StrategyPlan].[Category]" caption="Category" attribute="1" defaultMemberUniqueName="[StrategyPlan].[Category].[All]" allUniqueName="[StrategyPlan].[Category].[All]" dimensionUniqueName="[StrategyPlan]" displayFolder="" count="2" memberValueDatatype="130" unbalanced="0"/>
    <cacheHierarchy uniqueName="[StrategyPlan].[Scenario]" caption="Scenario" attribute="1" defaultMemberUniqueName="[StrategyPlan].[Scenario].[All]" allUniqueName="[StrategyPlan].[Scenario].[All]" dimensionUniqueName="[StrategyPlan]" displayFolder="" count="2" memberValueDatatype="130" unbalanced="0"/>
    <cacheHierarchy uniqueName="[Account].[AccountKey]" caption="AccountKey" attribute="1" defaultMemberUniqueName="[Account].[AccountKey].[All]" allUniqueName="[Account].[AccountKey].[All]" dimensionUniqueName="[Account]" displayFolder="" count="0" memberValueDatatype="20" unbalanced="0" hidden="1"/>
    <cacheHierarchy uniqueName="[Account].[AccountPath]" caption="AccountPath" attribute="1" defaultMemberUniqueName="[Account].[AccountPath].[All]" allUniqueName="[Account].[AccountPath].[All]" dimensionUniqueName="[Account]" displayFolder="" count="0" memberValueDatatype="130" unbalanced="0" hidden="1"/>
    <cacheHierarchy uniqueName="[Account].[Depth]" caption="Depth" attribute="1" defaultMemberUniqueName="[Account].[Depth].[All]" allUniqueName="[Account].[Depth].[All]" dimensionUniqueName="[Account]" displayFolder="" count="0" memberValueDatatype="20" unbalanced="0" hidden="1"/>
    <cacheHierarchy uniqueName="[Account].[Level1]" caption="Level1" attribute="1" defaultMemberUniqueName="[Account].[Level1].[All]" allUniqueName="[Account].[Level1].[All]" dimensionUniqueName="[Account]" displayFolder="" count="0" memberValueDatatype="130" unbalanced="0" hidden="1"/>
    <cacheHierarchy uniqueName="[Account].[Level2]" caption="Level2" attribute="1" defaultMemberUniqueName="[Account].[Level2].[All]" allUniqueName="[Account].[Level2].[All]" dimensionUniqueName="[Account]" displayFolder="" count="0" memberValueDatatype="130" unbalanced="0" hidden="1"/>
    <cacheHierarchy uniqueName="[Account].[Level3]" caption="Level3" attribute="1" defaultMemberUniqueName="[Account].[Level3].[All]" allUniqueName="[Account].[Level3].[All]" dimensionUniqueName="[Account]" displayFolder="" count="0" memberValueDatatype="130" unbalanced="0" hidden="1"/>
    <cacheHierarchy uniqueName="[Account].[Level4]" caption="Level4" attribute="1" defaultMemberUniqueName="[Account].[Level4].[All]" allUniqueName="[Account].[Level4].[All]" dimensionUniqueName="[Account]" displayFolder="" count="0" memberValueDatatype="130" unbalanced="0" hidden="1"/>
    <cacheHierarchy uniqueName="[Account].[Level5]" caption="Level5" attribute="1" defaultMemberUniqueName="[Account].[Level5].[All]" allUniqueName="[Account].[Level5].[All]" dimensionUniqueName="[Account]" displayFolder="" count="0" memberValueDatatype="130" unbalanced="0" hidden="1"/>
    <cacheHierarchy uniqueName="[Account].[Level6]" caption="Level6" attribute="1" defaultMemberUniqueName="[Account].[Level6].[All]" allUniqueName="[Account].[Level6].[All]" dimensionUniqueName="[Account]" displayFolder="" count="0" memberValueDatatype="130" unbalanced="0" hidden="1"/>
    <cacheHierarchy uniqueName="[Account].[Level7]" caption="Level7" attribute="1" defaultMemberUniqueName="[Account].[Level7].[All]" allUniqueName="[Account].[Level7].[All]" dimensionUniqueName="[Account]" displayFolder="" count="0" memberValueDatatype="130" unbalanced="0" hidden="1"/>
    <cacheHierarchy uniqueName="[Account].[ParentAccountKey]" caption="ParentAccountKey" attribute="1" defaultMemberUniqueName="[Account].[ParentAccountKey].[All]" allUniqueName="[Account].[ParentAccountKey].[All]" dimensionUniqueName="[Account]" displayFolder="" count="0" memberValueDatatype="20" unbalanced="0" hidden="1"/>
    <cacheHierarchy uniqueName="[Account].[SignToLevel1]" caption="SignToLevel1" attribute="1" defaultMemberUniqueName="[Account].[SignToLevel1].[All]" allUniqueName="[Account].[SignToLevel1].[All]" dimensionUniqueName="[Account]" displayFolder="" count="0" memberValueDatatype="20" unbalanced="0" hidden="1"/>
    <cacheHierarchy uniqueName="[Account].[SignToLevel2]" caption="SignToLevel2" attribute="1" defaultMemberUniqueName="[Account].[SignToLevel2].[All]" allUniqueName="[Account].[SignToLevel2].[All]" dimensionUniqueName="[Account]" displayFolder="" count="0" memberValueDatatype="20" unbalanced="0" hidden="1"/>
    <cacheHierarchy uniqueName="[Account].[SignToLevel3]" caption="SignToLevel3" attribute="1" defaultMemberUniqueName="[Account].[SignToLevel3].[All]" allUniqueName="[Account].[SignToLevel3].[All]" dimensionUniqueName="[Account]" displayFolder="" count="0" memberValueDatatype="20" unbalanced="0" hidden="1"/>
    <cacheHierarchy uniqueName="[Account].[SignToLevel4]" caption="SignToLevel4" attribute="1" defaultMemberUniqueName="[Account].[SignToLevel4].[All]" allUniqueName="[Account].[SignToLevel4].[All]" dimensionUniqueName="[Account]" displayFolder="" count="0" memberValueDatatype="20" unbalanced="0" hidden="1"/>
    <cacheHierarchy uniqueName="[Account].[SignToLevel5]" caption="SignToLevel5" attribute="1" defaultMemberUniqueName="[Account].[SignToLevel5].[All]" allUniqueName="[Account].[SignToLevel5].[All]" dimensionUniqueName="[Account]" displayFolder="" count="0" memberValueDatatype="20" unbalanced="0" hidden="1"/>
    <cacheHierarchy uniqueName="[Account].[SignToLevel6]" caption="SignToLevel6" attribute="1" defaultMemberUniqueName="[Account].[SignToLevel6].[All]" allUniqueName="[Account].[SignToLevel6].[All]" dimensionUniqueName="[Account]" displayFolder="" count="0" memberValueDatatype="20" unbalanced="0" hidden="1"/>
    <cacheHierarchy uniqueName="[Account].[SignToLevel7]" caption="SignToLevel7" attribute="1" defaultMemberUniqueName="[Account].[SignToLevel7].[All]" allUniqueName="[Account].[SignToLevel7].[All]" dimensionUniqueName="[Account]" displayFolder="" count="0" memberValueDatatype="20" unbalanced="0" hidden="1"/>
    <cacheHierarchy uniqueName="[Entity].[Depth]" caption="Depth" attribute="1" defaultMemberUniqueName="[Entity].[Depth].[All]" allUniqueName="[Entity].[Depth].[All]" dimensionUniqueName="[Entity]" displayFolder="" count="0" memberValueDatatype="20" unbalanced="0" hidden="1"/>
    <cacheHierarchy uniqueName="[Entity].[EntityKey]" caption="EntityKey" attribute="1" defaultMemberUniqueName="[Entity].[EntityKey].[All]" allUniqueName="[Entity].[EntityKey].[All]" dimensionUniqueName="[Entity]" displayFolder="" count="0" memberValueDatatype="20" unbalanced="0" hidden="1"/>
    <cacheHierarchy uniqueName="[Entity].[EntityPath]" caption="EntityPath" attribute="1" defaultMemberUniqueName="[Entity].[EntityPath].[All]" allUniqueName="[Entity].[EntityPath].[All]" dimensionUniqueName="[Entity]" displayFolder="" count="0" memberValueDatatype="130" unbalanced="0" hidden="1"/>
    <cacheHierarchy uniqueName="[Entity].[Level1]" caption="Level1" attribute="1" defaultMemberUniqueName="[Entity].[Level1].[All]" allUniqueName="[Entity].[Level1].[All]" dimensionUniqueName="[Entity]" displayFolder="" count="0" memberValueDatatype="130" unbalanced="0" hidden="1"/>
    <cacheHierarchy uniqueName="[Entity].[Level2]" caption="Level2" attribute="1" defaultMemberUniqueName="[Entity].[Level2].[All]" allUniqueName="[Entity].[Level2].[All]" dimensionUniqueName="[Entity]" displayFolder="" count="0" memberValueDatatype="130" unbalanced="0" hidden="1"/>
    <cacheHierarchy uniqueName="[Entity].[Level3]" caption="Level3" attribute="1" defaultMemberUniqueName="[Entity].[Level3].[All]" allUniqueName="[Entity].[Level3].[All]" dimensionUniqueName="[Entity]" displayFolder="" count="0" memberValueDatatype="130" unbalanced="0" hidden="1"/>
    <cacheHierarchy uniqueName="[Entity].[Level4]" caption="Level4" attribute="1" defaultMemberUniqueName="[Entity].[Level4].[All]" allUniqueName="[Entity].[Level4].[All]" dimensionUniqueName="[Entity]" displayFolder="" count="0" memberValueDatatype="130" unbalanced="0" hidden="1"/>
    <cacheHierarchy uniqueName="[Entity].[ParentEntityKey]" caption="ParentEntityKey" attribute="1" defaultMemberUniqueName="[Entity].[ParentEntityKey].[All]" allUniqueName="[Entity].[ParentEntityKey].[All]" dimensionUniqueName="[Entity]" displayFolder="" count="0" memberValueDatatype="20" unbalanced="0" hidden="1"/>
    <cacheHierarchy uniqueName="[StrategyPlan].[AccountKey]" caption="AccountKey" attribute="1" defaultMemberUniqueName="[StrategyPlan].[AccountKey].[All]" allUniqueName="[StrategyPlan].[AccountKey].[All]" dimensionUniqueName="[StrategyPlan]" displayFolder="" count="0" memberValueDatatype="20" unbalanced="0" hidden="1"/>
    <cacheHierarchy uniqueName="[StrategyPlan].[Amount]" caption="Amount" attribute="1" defaultMemberUniqueName="[StrategyPlan].[Amount].[All]" allUniqueName="[StrategyPlan].[Amount].[All]" dimensionUniqueName="[StrategyPlan]" displayFolder="" count="0" memberValueDatatype="6" unbalanced="0" hidden="1"/>
    <cacheHierarchy uniqueName="[StrategyPlan].[Datekey]" caption="Datekey" attribute="1" time="1" defaultMemberUniqueName="[StrategyPlan].[Datekey].[All]" allUniqueName="[StrategyPlan].[Datekey].[All]" dimensionUniqueName="[StrategyPlan]" displayFolder="" count="0" memberValueDatatype="7" unbalanced="0" hidden="1"/>
    <cacheHierarchy uniqueName="[StrategyPlan].[EntityKey]" caption="EntityKey" attribute="1" defaultMemberUniqueName="[StrategyPlan].[EntityKey].[All]" allUniqueName="[StrategyPlan].[EntityKey].[All]" dimensionUniqueName="[StrategyPlan]" displayFolder="" count="0" memberValueDatatype="20" unbalanced="0" hidden="1"/>
    <cacheHierarchy uniqueName="[StrategyPlan].[ProductCategoryKey]" caption="ProductCategoryKey" attribute="1" defaultMemberUniqueName="[StrategyPlan].[ProductCategoryKey].[All]" allUniqueName="[StrategyPlan].[ProductCategoryKey].[All]" dimensionUniqueName="[StrategyPlan]" displayFolder="" count="0" memberValueDatatype="20" unbalanced="0" hidden="1"/>
    <cacheHierarchy uniqueName="[StrategyPlan].[ScenarioKey]" caption="ScenarioKey" attribute="1" defaultMemberUniqueName="[StrategyPlan].[ScenarioKey].[All]" allUniqueName="[StrategyPlan].[ScenarioKey].[All]" dimensionUniqueName="[StrategyPlan]" displayFolder="" count="0" memberValueDatatype="20" unbalanced="0" hidden="1"/>
    <cacheHierarchy uniqueName="[Measures].[Sum Amount]" caption="Sum Amount" measure="1" displayFolder="" measureGroup="StrategyPlan" count="0"/>
    <cacheHierarchy uniqueName="[Measures].[Total Base]" caption="Total Base" measure="1" displayFolder="" measureGroup="StrategyPlan" count="0"/>
    <cacheHierarchy uniqueName="[Measures].[Total]" caption="Total" measure="1" displayFolder="" measureGroup="StrategyPlan" count="0"/>
    <cacheHierarchy uniqueName="[Measures].[Total No Signs]" caption="Total No Signs" measure="1" displayFolder="" measureGroup="StrategyPlan" count="0"/>
    <cacheHierarchy uniqueName="[Measures].[Signed Total]" caption="Signed Total" measure="1" displayFolder="" measureGroup="StrategyPlan" count="0"/>
    <cacheHierarchy uniqueName="[Measures].[% Parent]" caption="% Parent" measure="1" displayFolder="" measureGroup="StrategyPlan" count="0"/>
    <cacheHierarchy uniqueName="[Measures].[__XL_Count Account]" caption="__XL_Count Account" measure="1" displayFolder="" measureGroup="Account" count="0" hidden="1"/>
    <cacheHierarchy uniqueName="[Measures].[__XL_Count Entity]" caption="__XL_Count Entity" measure="1" displayFolder="" measureGroup="Entity" count="0" hidden="1"/>
    <cacheHierarchy uniqueName="[Measures].[__XL_Count Date]" caption="__XL_Count Date" measure="1" displayFolder="" measureGroup="Date" count="0" hidden="1"/>
    <cacheHierarchy uniqueName="[Measures].[__XL_Count StrategyPlan]" caption="__XL_Count StrategyPlan" measure="1" displayFolder="" measureGroup="StrategyPlan" count="0" hidden="1"/>
    <cacheHierarchy uniqueName="[Measures].[__No measures defined]" caption="__No measures defined" measure="1" displayFolder="" count="0" hidden="1"/>
    <cacheHierarchy uniqueName="[Measures].[EntityRowDepth]" caption="EntityRowDepth" measure="1" displayFolder="" measureGroup="Entity" count="0" hidden="1"/>
    <cacheHierarchy uniqueName="[Measures].[EntityBrowseDepth]" caption="EntityBrowseDepth" measure="1" displayFolder="" measureGroup="Entity" count="0" hidden="1"/>
    <cacheHierarchy uniqueName="[Measures].[AccountBrowseDepth]" caption="AccountBrowseDepth" measure="1" displayFolder="" measureGroup="Account" count="0" hidden="1"/>
    <cacheHierarchy uniqueName="[Measures].[AccountRowDepth]" caption="AccountRowDepth" measure="1" displayFolder="" measureGroup="Account" count="0" hidden="1"/>
  </cacheHierarchies>
  <kpis count="0"/>
  <extLst>
    <ext xmlns:x14="http://schemas.microsoft.com/office/spreadsheetml/2009/9/main" uri="{725AE2AE-9491-48be-B2B4-4EB974FC3084}">
      <x14:pivotCacheDefinition slicerData="1" pivotCacheId="729645296"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1111" xr10:uid="{AEB5306C-C5C8-45CB-9997-A279005E996B}" sourceName="[StrategyPlan].[Category]">
  <data>
    <olap pivotCacheId="729645296">
      <levels count="2">
        <level uniqueName="[StrategyPlan].[Category].[(All)]" sourceCaption="(All)" count="0"/>
        <level uniqueName="[StrategyPlan].[Category].[Category]" sourceCaption="Category" count="8">
          <ranges>
            <range startItem="0">
              <i n="[StrategyPlan].[Category].&amp;[Audio]" c="Audio"/>
              <i n="[StrategyPlan].[Category].&amp;[Cameras and camcorders]" c="Cameras and camcorders"/>
              <i n="[StrategyPlan].[Category].&amp;[Cell phones]" c="Cell phones"/>
              <i n="[StrategyPlan].[Category].&amp;[Computers]" c="Computers"/>
              <i n="[StrategyPlan].[Category].&amp;[Games and Toys]" c="Games and Toys"/>
              <i n="[StrategyPlan].[Category].&amp;[Home Appliances]" c="Home Appliances"/>
              <i n="[StrategyPlan].[Category].&amp;[Music, Movies and Audio Books]" c="Music, Movies and Audio Books"/>
              <i n="[StrategyPlan].[Category].&amp;[TV and Video]" c="TV and Video"/>
            </range>
          </ranges>
        </level>
      </levels>
      <selections count="1">
        <selection n="[StrategyPlan].[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7" xr10:uid="{3FA975BA-D6F6-45FA-8ABE-01A930662662}" cache="Slicer_Category11111" caption="Category"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3B9405-B6C5-40AB-922F-C6FC5D30CB68}">
  <dimension ref="B4:G30"/>
  <sheetViews>
    <sheetView showGridLines="0" tabSelected="1" workbookViewId="0">
      <selection activeCell="C9" sqref="C9"/>
    </sheetView>
  </sheetViews>
  <sheetFormatPr defaultRowHeight="14.5" x14ac:dyDescent="0.35"/>
  <cols>
    <col min="1" max="1" width="30.453125" customWidth="1"/>
    <col min="2" max="2" width="44.90625" bestFit="1" customWidth="1"/>
    <col min="3" max="3" width="15.36328125" bestFit="1" customWidth="1"/>
    <col min="4" max="4" width="14.6328125" bestFit="1" customWidth="1"/>
    <col min="5" max="7" width="13.6328125" bestFit="1" customWidth="1"/>
  </cols>
  <sheetData>
    <row r="4" spans="2:7" ht="15.5" x14ac:dyDescent="0.35">
      <c r="C4" s="3" t="str" vm="45">
        <f>CUBEMEMBER("ThisWorkbookDataModel","[Date].[CalendarYear].&amp;[2007]")</f>
        <v>2007</v>
      </c>
      <c r="D4" s="3" t="str" vm="45">
        <f>CUBEMEMBER("ThisWorkbookDataModel","[Date].[CalendarYear].&amp;[2007]")</f>
        <v>2007</v>
      </c>
      <c r="E4" s="3" t="str" vm="45">
        <f>CUBEMEMBER("ThisWorkbookDataModel","[Date].[CalendarYear].&amp;[2007]")</f>
        <v>2007</v>
      </c>
      <c r="F4" s="3" t="str" vm="30">
        <f>CUBEMEMBER("ThisWorkbookDataModel","[Date].[CalendarYear].&amp;[2008]")</f>
        <v>2008</v>
      </c>
      <c r="G4" s="3" t="str" vm="14">
        <f>CUBEMEMBER("ThisWorkbookDataModel","[Date].[CalendarYear].&amp;[2009]")</f>
        <v>2009</v>
      </c>
    </row>
    <row r="5" spans="2:7" ht="15.5" x14ac:dyDescent="0.35">
      <c r="B5" s="4" t="str" vm="2">
        <f>CUBEMEMBER("ThisWorkbookDataModel","[Measures].[Signed Total]","Amount - total")</f>
        <v>Amount - total</v>
      </c>
      <c r="C5" s="3" t="str" vm="46">
        <f>CUBEMEMBER("ThisWorkbookDataModel",{"[Date].[CalendarYear].&amp;[2007]","[StrategyPlan].[Scenario].&amp;[Actual]"})</f>
        <v>Actual</v>
      </c>
      <c r="D5" s="3" t="str" vm="60">
        <f>CUBEMEMBER("ThisWorkbookDataModel",{"[Date].[CalendarYear].&amp;[2007]","[StrategyPlan].[Scenario].&amp;[Budget]"})</f>
        <v>Budget</v>
      </c>
      <c r="E5" s="3" t="str" vm="74">
        <f>CUBEMEMBER("ThisWorkbookDataModel",{"[Date].[CalendarYear].&amp;[2007]","[StrategyPlan].[Scenario].&amp;[Forecast]"},"Reforecast")</f>
        <v>Reforecast</v>
      </c>
      <c r="F5" s="3" t="str" vm="31">
        <f>CUBEMEMBER("ThisWorkbookDataModel",{"[Date].[CalendarYear].&amp;[2008]","[StrategyPlan].[Scenario].&amp;[Forecast]"})</f>
        <v>Forecast</v>
      </c>
      <c r="G5" s="3" t="str" vm="8">
        <f>CUBEMEMBER("ThisWorkbookDataModel",{"[Date].[CalendarYear].&amp;[2009]","[StrategyPlan].[Scenario].&amp;[Forecast]"})</f>
        <v>Forecast</v>
      </c>
    </row>
    <row r="6" spans="2:7" ht="15.5" x14ac:dyDescent="0.35">
      <c r="B6" s="5"/>
      <c r="C6" s="2"/>
      <c r="D6" s="2"/>
      <c r="E6" s="2"/>
      <c r="F6" s="2"/>
      <c r="G6" s="2"/>
    </row>
    <row r="7" spans="2:7" ht="15.5" x14ac:dyDescent="0.35">
      <c r="B7" s="5" t="str" vm="12">
        <f>CUBEMEMBER("ThisWorkbookDataModel","[Account].[Accounts].[Level1].&amp;[Profit and Loss after tax].&amp;[Profit and Loss before tax].&amp;[Income].&amp;[Sale Revenue]")</f>
        <v>Sale Revenue</v>
      </c>
      <c r="C7" s="2" vm="47">
        <f>CUBEVALUE("ThisWorkbookDataModel",$B$5,$B7,C$5,Slicer_Category11111)</f>
        <v>416125944.35009998</v>
      </c>
      <c r="D7" s="2" vm="61">
        <f>CUBEVALUE("ThisWorkbookDataModel",$B$5,$B7,D$5,Slicer_Category11111)</f>
        <v>438881753.01310003</v>
      </c>
      <c r="E7" s="2" vm="84">
        <f>CUBEVALUE("ThisWorkbookDataModel",$B$5,$B7,E$5,Slicer_Category11111)</f>
        <v>448869669.68110001</v>
      </c>
      <c r="F7" s="2" vm="41">
        <f>CUBEVALUE("ThisWorkbookDataModel",$B$5,$B7,F$5,Slicer_Category11111)</f>
        <v>427469435.61909997</v>
      </c>
      <c r="G7" s="2" vm="26">
        <f>CUBEVALUE("ThisWorkbookDataModel",$B$5,$B7,G$5,Slicer_Category11111)</f>
        <v>341547614.85219997</v>
      </c>
    </row>
    <row r="8" spans="2:7" ht="15.5" x14ac:dyDescent="0.35">
      <c r="B8" s="5" t="str" vm="16">
        <f>CUBEMEMBER("ThisWorkbookDataModel","[Account].[Accounts].[Level1].&amp;[Profit and Loss after tax].&amp;[Profit and Loss before tax].&amp;[Expense].&amp;[Cost of Goods Sold]")</f>
        <v>Cost of Goods Sold</v>
      </c>
      <c r="C8" s="2" vm="59">
        <f>CUBEVALUE("ThisWorkbookDataModel",$B$5,$B8,C$5,Slicer_Category11111)</f>
        <v>197036156.68000001</v>
      </c>
      <c r="D8" s="2" vm="73">
        <f>CUBEVALUE("ThisWorkbookDataModel",$B$5,$B8,D$5,Slicer_Category11111)</f>
        <v>168588224.12099999</v>
      </c>
      <c r="E8" s="2" vm="87">
        <f>CUBEVALUE("ThisWorkbookDataModel",$B$5,$B8,E$5,Slicer_Category11111)</f>
        <v>185567348.7886</v>
      </c>
      <c r="F8" s="2" vm="44">
        <f>CUBEVALUE("ThisWorkbookDataModel",$B$5,$B8,F$5,Slicer_Category11111)</f>
        <v>184754632.66600001</v>
      </c>
      <c r="G8" s="2" vm="29">
        <f>CUBEVALUE("ThisWorkbookDataModel",$B$5,$B8,G$5,Slicer_Category11111)</f>
        <v>145973866.27590001</v>
      </c>
    </row>
    <row r="9" spans="2:7" ht="15.5" x14ac:dyDescent="0.35">
      <c r="B9" s="5" t="s">
        <v>1</v>
      </c>
      <c r="C9" s="2">
        <f>C7-C8</f>
        <v>219089787.67009997</v>
      </c>
      <c r="D9" s="2">
        <f t="shared" ref="D9:G9" si="0">D7-D8</f>
        <v>270293528.89210004</v>
      </c>
      <c r="E9" s="2">
        <f t="shared" si="0"/>
        <v>263302320.89250001</v>
      </c>
      <c r="F9" s="2">
        <f t="shared" si="0"/>
        <v>242714802.95309997</v>
      </c>
      <c r="G9" s="2">
        <f t="shared" si="0"/>
        <v>195573748.57629997</v>
      </c>
    </row>
    <row r="10" spans="2:7" ht="15.5" x14ac:dyDescent="0.35">
      <c r="B10" s="5" t="s">
        <v>0</v>
      </c>
    </row>
    <row r="11" spans="2:7" ht="15.5" x14ac:dyDescent="0.35">
      <c r="B11" s="6" t="str" vm="9">
        <f>CUBEMEMBER("ThisWorkbookDataModel","[Account].[Accounts].[Level1].&amp;[Profit and Loss after tax].&amp;[Profit and Loss before tax].&amp;[Expense].&amp;[Selling, General &amp; Administrative Expenses].&amp;[Administration Expense]")</f>
        <v>Administration Expense</v>
      </c>
      <c r="C11" s="2" vm="50">
        <f>CUBEVALUE("ThisWorkbookDataModel",$B$5,$B11,C$5,Slicer_Category11111)</f>
        <v>9642244.1598000005</v>
      </c>
      <c r="D11" s="2" vm="64">
        <f>CUBEVALUE("ThisWorkbookDataModel",$B$5,$B11,D$5,Slicer_Category11111)</f>
        <v>8794100.7689999994</v>
      </c>
      <c r="E11" s="2" vm="77">
        <f>CUBEVALUE("ThisWorkbookDataModel",$B$5,$B11,E$5,Slicer_Category11111)</f>
        <v>9340752.1409000009</v>
      </c>
      <c r="F11" s="2" vm="34">
        <f>CUBEVALUE("ThisWorkbookDataModel",$B$5,$B11,F$5,Slicer_Category11111)</f>
        <v>11526750.593900001</v>
      </c>
      <c r="G11" s="2" vm="19">
        <f>CUBEVALUE("ThisWorkbookDataModel",$B$5,$B11,G$5,Slicer_Category11111)</f>
        <v>12852109.816199999</v>
      </c>
    </row>
    <row r="12" spans="2:7" ht="15.5" x14ac:dyDescent="0.35">
      <c r="B12" s="6" t="str" vm="11">
        <f>CUBEMEMBER("ThisWorkbookDataModel","[Account].[Accounts].[Level1].&amp;[Profit and Loss after tax].&amp;[Profit and Loss before tax].&amp;[Expense].&amp;[Selling, General &amp; Administrative Expenses].&amp;[Human Capital]")</f>
        <v>Human Capital</v>
      </c>
      <c r="C12" s="2" vm="53">
        <f>CUBEVALUE("ThisWorkbookDataModel",$B$5,$B12,C$5,Slicer_Category11111)</f>
        <v>19251501.2863</v>
      </c>
      <c r="D12" s="2" vm="69">
        <f>CUBEVALUE("ThisWorkbookDataModel",$B$5,$B12,D$5,Slicer_Category11111)</f>
        <v>17567775.931000002</v>
      </c>
      <c r="E12" s="2" vm="83">
        <f>CUBEVALUE("ThisWorkbookDataModel",$B$5,$B12,E$5,Slicer_Category11111)</f>
        <v>18564878.902600002</v>
      </c>
      <c r="F12" s="2" vm="40">
        <f>CUBEVALUE("ThisWorkbookDataModel",$B$5,$B12,F$5,Slicer_Category11111)</f>
        <v>21854230.200199999</v>
      </c>
      <c r="G12" s="2" vm="25">
        <f>CUBEVALUE("ThisWorkbookDataModel",$B$5,$B12,G$5,Slicer_Category11111)</f>
        <v>22980397.834199999</v>
      </c>
    </row>
    <row r="13" spans="2:7" ht="15.5" x14ac:dyDescent="0.35">
      <c r="B13" s="6" t="str" vm="7">
        <f>CUBEMEMBER("ThisWorkbookDataModel","[Account].[Accounts].[Level1].&amp;[Profit and Loss after tax].&amp;[Profit and Loss before tax].&amp;[Expense].&amp;[Selling, General &amp; Administrative Expenses].&amp;[IT Cost]")</f>
        <v>IT Cost</v>
      </c>
      <c r="C13" s="2" vm="49">
        <f>CUBEVALUE("ThisWorkbookDataModel",$B$5,$B13,C$5,Slicer_Category11111)</f>
        <v>9310233.1315000001</v>
      </c>
      <c r="D13" s="2" vm="63">
        <f>CUBEVALUE("ThisWorkbookDataModel",$B$5,$B13,D$5,Slicer_Category11111)</f>
        <v>9276902.1545000002</v>
      </c>
      <c r="E13" s="2" vm="76">
        <f>CUBEVALUE("ThisWorkbookDataModel",$B$5,$B13,E$5,Slicer_Category11111)</f>
        <v>8953422.3599999994</v>
      </c>
      <c r="F13" s="2" vm="33">
        <f>CUBEVALUE("ThisWorkbookDataModel",$B$5,$B13,F$5,Slicer_Category11111)</f>
        <v>10311173.623500001</v>
      </c>
      <c r="G13" s="2" vm="18">
        <f>CUBEVALUE("ThisWorkbookDataModel",$B$5,$B13,G$5,Slicer_Category11111)</f>
        <v>12226077.3247</v>
      </c>
    </row>
    <row r="14" spans="2:7" ht="15.5" x14ac:dyDescent="0.35">
      <c r="B14" s="6" t="str" vm="5">
        <f>CUBEMEMBER("ThisWorkbookDataModel","[Account].[Accounts].[Level1].&amp;[Profit and Loss after tax].&amp;[Profit and Loss before tax].&amp;[Expense].&amp;[Selling, General &amp; Administrative Expenses].&amp;[Light, Heat, Communication Cost]")</f>
        <v>Light, Heat, Communication Cost</v>
      </c>
      <c r="C14" s="2" vm="55">
        <f>CUBEVALUE("ThisWorkbookDataModel",$B$5,$B14,C$5,Slicer_Category11111)</f>
        <v>9195271.6482999995</v>
      </c>
      <c r="D14" s="2" vm="66">
        <f>CUBEVALUE("ThisWorkbookDataModel",$B$5,$B14,D$5,Slicer_Category11111)</f>
        <v>9290465.6596000008</v>
      </c>
      <c r="E14" s="2" vm="78">
        <f>CUBEVALUE("ThisWorkbookDataModel",$B$5,$B14,E$5,Slicer_Category11111)</f>
        <v>8880126.9357999992</v>
      </c>
      <c r="F14" s="2" vm="35">
        <f>CUBEVALUE("ThisWorkbookDataModel",$B$5,$B14,F$5,Slicer_Category11111)</f>
        <v>10284199.399900001</v>
      </c>
      <c r="G14" s="2" vm="20">
        <f>CUBEVALUE("ThisWorkbookDataModel",$B$5,$B14,G$5,Slicer_Category11111)</f>
        <v>12122094.839199999</v>
      </c>
    </row>
    <row r="15" spans="2:7" ht="15.5" x14ac:dyDescent="0.35">
      <c r="B15" s="6" t="str" vm="3">
        <f>CUBEMEMBER("ThisWorkbookDataModel","[Account].[Accounts].[Level1].&amp;[Profit and Loss after tax].&amp;[Profit and Loss before tax].&amp;[Expense].&amp;[Selling, General &amp; Administrative Expenses].&amp;[Marketing Cost]")</f>
        <v>Marketing Cost</v>
      </c>
      <c r="C15" s="2" vm="48">
        <f>CUBEVALUE("ThisWorkbookDataModel",$B$5,$B15,C$5,Slicer_Category11111)</f>
        <v>46231905.374700002</v>
      </c>
      <c r="D15" s="2" vm="62">
        <f>CUBEVALUE("ThisWorkbookDataModel",$B$5,$B15,D$5,Slicer_Category11111)</f>
        <v>44881482.4454</v>
      </c>
      <c r="E15" s="2" vm="75">
        <f>CUBEVALUE("ThisWorkbookDataModel",$B$5,$B15,E$5,Slicer_Category11111)</f>
        <v>47412684.092100002</v>
      </c>
      <c r="F15" s="2" vm="32">
        <f>CUBEVALUE("ThisWorkbookDataModel",$B$5,$B15,F$5,Slicer_Category11111)</f>
        <v>40803381.545699999</v>
      </c>
      <c r="G15" s="2" vm="17">
        <f>CUBEVALUE("ThisWorkbookDataModel",$B$5,$B15,G$5,Slicer_Category11111)</f>
        <v>35764345.2566</v>
      </c>
    </row>
    <row r="16" spans="2:7" ht="15.5" x14ac:dyDescent="0.35">
      <c r="B16" s="6" t="str" vm="1">
        <f>CUBEMEMBER("ThisWorkbookDataModel","[Account].[Accounts].[Level1].&amp;[Profit and Loss after tax].&amp;[Profit and Loss before tax].&amp;[Expense].&amp;[Selling, General &amp; Administrative Expenses].&amp;[Other Expenses]")</f>
        <v>Other Expenses</v>
      </c>
      <c r="C16" s="2" vm="56">
        <f>CUBEVALUE("ThisWorkbookDataModel",$B$5,$B16,C$5,Slicer_Category11111)</f>
        <v>2570447.6079000002</v>
      </c>
      <c r="D16" s="2" vm="70">
        <f>CUBEVALUE("ThisWorkbookDataModel",$B$5,$B16,D$5,Slicer_Category11111)</f>
        <v>2843093.1661</v>
      </c>
      <c r="E16" s="2" vm="81">
        <f>CUBEVALUE("ThisWorkbookDataModel",$B$5,$B16,E$5,Slicer_Category11111)</f>
        <v>2470293.1452000001</v>
      </c>
      <c r="F16" s="2" vm="38">
        <f>CUBEVALUE("ThisWorkbookDataModel",$B$5,$B16,F$5,Slicer_Category11111)</f>
        <v>2510633.7259999998</v>
      </c>
      <c r="G16" s="2" vm="23">
        <f>CUBEVALUE("ThisWorkbookDataModel",$B$5,$B16,G$5,Slicer_Category11111)</f>
        <v>2607323.5164000001</v>
      </c>
    </row>
    <row r="17" spans="2:7" ht="15.5" x14ac:dyDescent="0.35">
      <c r="B17" s="6" t="str" vm="15">
        <f>CUBEMEMBER("ThisWorkbookDataModel","[Account].[Accounts].[Level1].&amp;[Profit and Loss after tax].&amp;[Profit and Loss before tax].&amp;[Expense].&amp;[Selling, General &amp; Administrative Expenses].&amp;[Property Costs]")</f>
        <v>Property Costs</v>
      </c>
      <c r="C17" s="2" vm="58">
        <f>CUBEVALUE("ThisWorkbookDataModel",$B$5,$B17,C$5,Slicer_Category11111)</f>
        <v>18994127.073899999</v>
      </c>
      <c r="D17" s="2" vm="72">
        <f>CUBEVALUE("ThisWorkbookDataModel",$B$5,$B17,D$5,Slicer_Category11111)</f>
        <v>17632961.530099999</v>
      </c>
      <c r="E17" s="2" vm="86">
        <f>CUBEVALUE("ThisWorkbookDataModel",$B$5,$B17,E$5,Slicer_Category11111)</f>
        <v>18445799.104200002</v>
      </c>
      <c r="F17" s="2" vm="43">
        <f>CUBEVALUE("ThisWorkbookDataModel",$B$5,$B17,F$5,Slicer_Category11111)</f>
        <v>20812836.960900001</v>
      </c>
      <c r="G17" s="2" vm="28">
        <f>CUBEVALUE("ThisWorkbookDataModel",$B$5,$B17,G$5,Slicer_Category11111)</f>
        <v>21168486.473499998</v>
      </c>
    </row>
    <row r="18" spans="2:7" ht="15.5" x14ac:dyDescent="0.35">
      <c r="B18" s="5" t="str" vm="13">
        <f>CUBEMEMBER("ThisWorkbookDataModel","[Account].[Accounts].[Level1].&amp;[Profit and Loss after tax].&amp;[Profit and Loss before tax].&amp;[Expense].&amp;[Selling, General &amp; Administrative Expenses]")</f>
        <v>Selling, General &amp; Administrative Expenses</v>
      </c>
      <c r="C18" s="2" vm="57">
        <f>CUBEVALUE("ThisWorkbookDataModel",$B$5,$B18,C$5,Slicer_Category11111)</f>
        <v>115195730.2824</v>
      </c>
      <c r="D18" s="2" vm="71">
        <f>CUBEVALUE("ThisWorkbookDataModel",$B$5,$B18,D$5,Slicer_Category11111)</f>
        <v>110286781.6557</v>
      </c>
      <c r="E18" s="2" vm="85">
        <f>CUBEVALUE("ThisWorkbookDataModel",$B$5,$B18,E$5,Slicer_Category11111)</f>
        <v>114067956.68080001</v>
      </c>
      <c r="F18" s="2" vm="42">
        <f>CUBEVALUE("ThisWorkbookDataModel",$B$5,$B18,F$5,Slicer_Category11111)</f>
        <v>118103206.0501</v>
      </c>
      <c r="G18" s="2" vm="27">
        <f>CUBEVALUE("ThisWorkbookDataModel",$B$5,$B18,G$5,Slicer_Category11111)</f>
        <v>119720835.0608</v>
      </c>
    </row>
    <row r="19" spans="2:7" ht="15.5" x14ac:dyDescent="0.35">
      <c r="B19" s="4"/>
    </row>
    <row r="20" spans="2:7" ht="15.5" x14ac:dyDescent="0.35">
      <c r="B20" s="5" t="str" vm="4">
        <f>CUBEMEMBER("ThisWorkbookDataModel","[Account].[Accounts].[Level1].&amp;[Profit and Loss after tax].&amp;[Profit and Loss before tax]")</f>
        <v>Profit and Loss before tax</v>
      </c>
      <c r="C20" s="2" vm="51">
        <f>CUBEVALUE("ThisWorkbookDataModel",$B$5,$B20,C$5,Slicer_Category11111)</f>
        <v>103894057.38770001</v>
      </c>
      <c r="D20" s="2" vm="65">
        <f>CUBEVALUE("ThisWorkbookDataModel",$B$5,$B20,D$5,Slicer_Category11111)</f>
        <v>160006747.23640001</v>
      </c>
      <c r="E20" s="2" vm="80">
        <f>CUBEVALUE("ThisWorkbookDataModel",$B$5,$B20,E$5,Slicer_Category11111)</f>
        <v>149234364.21169999</v>
      </c>
      <c r="F20" s="2" vm="37">
        <f>CUBEVALUE("ThisWorkbookDataModel",$B$5,$B20,F$5,Slicer_Category11111)</f>
        <v>124611596.903</v>
      </c>
      <c r="G20" s="2" vm="22">
        <f>CUBEVALUE("ThisWorkbookDataModel",$B$5,$B20,G$5,Slicer_Category11111)</f>
        <v>75852913.515499994</v>
      </c>
    </row>
    <row r="21" spans="2:7" ht="15.5" x14ac:dyDescent="0.35">
      <c r="B21" s="4"/>
    </row>
    <row r="22" spans="2:7" ht="15.5" x14ac:dyDescent="0.35">
      <c r="B22" s="5" t="str" vm="10">
        <f>CUBEMEMBER("ThisWorkbookDataModel","[Account].[Accounts].[Level1].&amp;[Profit and Loss after tax].&amp;[Taxation]")</f>
        <v>Taxation</v>
      </c>
      <c r="C22" s="2" vm="52">
        <f>CUBEVALUE("ThisWorkbookDataModel",$B$5,$B22,C$5,Slicer_Category11111)</f>
        <v>-45013977.016099997</v>
      </c>
      <c r="D22" s="2" vm="68">
        <f>CUBEVALUE("ThisWorkbookDataModel",$B$5,$B22,D$5,Slicer_Category11111)</f>
        <v>-40158367.142999999</v>
      </c>
      <c r="E22" s="2" vm="82">
        <f>CUBEVALUE("ThisWorkbookDataModel",$B$5,$B22,E$5,Slicer_Category11111)</f>
        <v>-43656807.966200002</v>
      </c>
      <c r="F22" s="2" vm="39">
        <f>CUBEVALUE("ThisWorkbookDataModel",$B$5,$B22,F$5,Slicer_Category11111)</f>
        <v>-40106410.406800002</v>
      </c>
      <c r="G22" s="2" vm="24">
        <f>CUBEVALUE("ThisWorkbookDataModel",$B$5,$B22,G$5,Slicer_Category11111)</f>
        <v>-34167526.426299997</v>
      </c>
    </row>
    <row r="23" spans="2:7" ht="15.5" x14ac:dyDescent="0.35">
      <c r="B23" s="4"/>
    </row>
    <row r="24" spans="2:7" ht="15.5" x14ac:dyDescent="0.35">
      <c r="B24" s="5" t="str" vm="6">
        <f>CUBEMEMBER("ThisWorkbookDataModel","[Account].[Accounts].[Level1].&amp;[Profit and Loss after tax]")</f>
        <v>Profit and Loss after tax</v>
      </c>
      <c r="C24" s="2" vm="54">
        <f>CUBEVALUE("ThisWorkbookDataModel",$B$5,$B24,C$5,Slicer_Category11111)</f>
        <v>58880080.371600002</v>
      </c>
      <c r="D24" s="2" vm="67">
        <f>CUBEVALUE("ThisWorkbookDataModel",$B$5,$B24,D$5,Slicer_Category11111)</f>
        <v>119848380.0934</v>
      </c>
      <c r="E24" s="2" vm="79">
        <f>CUBEVALUE("ThisWorkbookDataModel",$B$5,$B24,E$5,Slicer_Category11111)</f>
        <v>105577556.2455</v>
      </c>
      <c r="F24" s="2" vm="36">
        <f>CUBEVALUE("ThisWorkbookDataModel",$B$5,$B24,F$5,Slicer_Category11111)</f>
        <v>84505186.496199995</v>
      </c>
      <c r="G24" s="2" vm="21">
        <f>CUBEVALUE("ThisWorkbookDataModel",$B$5,$B24,G$5,Slicer_Category11111)</f>
        <v>41685387.089199997</v>
      </c>
    </row>
    <row r="30" spans="2:7" x14ac:dyDescent="0.35">
      <c r="B30" s="1"/>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S t r a t e g y P l a n _ e 1 8 7 b 5 2 6 - 9 6 f 9 - 4 c b f - a d b c - 4 3 a 7 9 b b 1 4 f 9 2 ] ] > < / C u s t o m C o n t e n t > < / G e m i n i > 
</file>

<file path=customXml/item2.xml>��< ? x m l   v e r s i o n = " 1 . 0 "   e n c o d i n g = " U T F - 1 6 " ? > < G e m i n i   x m l n s = " h t t p : / / g e m i n i / p i v o t c u s t o m i z a t i o n / 3 0 e 1 e 6 1 e - c 1 5 8 - 4 7 f 1 - a 0 d a - 5 e d 8 f 0 0 c 9 d 0 a " > < C u s t o m C o n t e n t > < ! [ C D A T A [ < ? x m l   v e r s i o n = " 1 . 0 "   e n c o d i n g = " u t f - 1 6 " ? > < S e t t i n g s > < C a l c u l a t e d F i e l d s > < i t e m > < M e a s u r e N a m e > S u m   A m o u n t < / M e a s u r e N a m e > < D i s p l a y N a m e > S u m   A m o u n t < / D i s p l a y N a m e > < V i s i b l e > F a l s e < / V i s i b l e > < / i t e m > < i t e m > < M e a s u r e N a m e > T o t a l   B a s e < / M e a s u r e N a m e > < D i s p l a y N a m e > T o t a l   B a s e < / D i s p l a y N a m e > < V i s i b l e > F a l s e < / V i s i b l e > < / i t e m > < i t e m > < M e a s u r e N a m e > T o t a l < / M e a s u r e N a m e > < D i s p l a y N a m e > T o t a l < / D i s p l a y N a m e > < V i s i b l e > F a l s e < / V i s i b l e > < / i t e m > < i t e m > < M e a s u r e N a m e > T o t a l   N o   S i g n s < / M e a s u r e N a m e > < D i s p l a y N a m e > T o t a l   N o   S i g n s < / D i s p l a y N a m e > < V i s i b l e > F a l s e < / V i s i b l e > < / i t e m > < i t e m > < M e a s u r e N a m e > S i g n e d   T o t a l < / M e a s u r e N a m e > < D i s p l a y N a m e > S i g n e d   T o t a l < / D i s p l a y N a m e > < V i s i b l e > F a l s e < / V i s i b l e > < / i t e m > < i t e m > < M e a s u r e N a m e > %   P a r e n t < / M e a s u r e N a m e > < D i s p l a y N a m e > %   P a r e n t < / D i s p l a y N a m e > < V i s i b l e > F a l s e < / V i s i b l e > < / i t e m > < / C a l c u l a t e d F i e l d s > < S A H o s t H a s h > 0 < / S A H o s t H a s h > < G e m i n i F i e l d L i s t V i s i b l e > T r u e < / G e m i n i F i e l d L i s t V i s i b l e > < / S e t t i n g s > ] ] > < / C u s t o m C o n t e n t > < / G e m i n i > 
</file>

<file path=customXml/item3.xml>��< ? x m l   v e r s i o n = " 1 . 0 "   e n c o d i n g = " U T F - 1 6 " ? > < G e m i n i   x m l n s = " h t t p : / / g e m i n i / p i v o t c u s t o m i z a t i o n / S h o w H i d d e n " > < C u s t o m C o n t e n t > < ! [ C D A T A [ T r u e ] ] > < / C u s t o m C o n t e n t > < / G e m i n i > 
</file>

<file path=customXml/item4.xml>��< ? x m l   v e r s i o n = " 1 . 0 "   e n c o d i n g = " U T F - 1 6 " ? > < G e m i n i   x m l n s = " h t t p : / / g e m i n i / p i v o t c u s t o m i z a t i o n / L i n k e d T a b l e U p d a t e M o d e " > < C u s t o m C o n t e n t > < ! [ C D A T A [ T r u e ] ] > < / C u s t o m C o n t e n t > < / G e m i n i > 
</file>

<file path=customXml/item5.xml>��< ? x m l   v e r s i o n = " 1 . 0 "   e n c o d i n g = " U T F - 1 6 " ? > < G e m i n i   x m l n s = " h t t p : / / g e m i n i / p i v o t c u s t o m i z a t i o n / T a b l e O r d e r " > < C u s t o m C o n t e n t > < ! [ C D A T A [ A c c o u n t _ 5 f 2 d 8 5 1 3 - 7 f 7 3 - 4 5 c 2 - 8 9 d 7 - 2 0 9 b 2 a 3 3 d b d 6 , E n t i t y _ 7 e b 8 9 6 9 0 - 4 a 3 b - 4 a e 9 - 8 2 b e - 3 a c 5 0 3 0 9 e f 5 e , D a t e _ c 6 e f 1 1 0 c - 7 e d c - 4 d 5 f - 9 5 8 a - 5 a a 9 f d 9 8 a 6 c e , S t r a t e g y P l a n _ e 1 8 7 b 5 2 6 - 9 6 f 9 - 4 c b f - a d b c - 4 3 a 7 9 b b 1 4 f 9 2 ] ] > < / C u s t o m C o n t e n t > < / G e m i n i > 
</file>

<file path=customXml/item6.xml>��< ? x m l   v e r s i o n = " 1 . 0 "   e n c o d i n g = " U T F - 1 6 " ? > < G e m i n i   x m l n s = " h t t p : / / g e m i n i / p i v o t c u s t o m i z a t i o n / T a b l e X M L _ E n t i t y _ 7 e b 8 9 6 9 0 - 4 a 3 b - 4 a e 9 - 8 2 b e - 3 a c 5 0 3 0 9 e f 5 e " > < C u s t o m C o n t e n t > < ! [ C D A T A [ < T a b l e W i d g e t G r i d S e r i a l i z a t i o n   x m l n s : x s d = " h t t p : / / w w w . w 3 . o r g / 2 0 0 1 / X M L S c h e m a "   x m l n s : x s i = " h t t p : / / w w w . w 3 . o r g / 2 0 0 1 / X M L S c h e m a - i n s t a n c e " > < C o l u m n S u g g e s t e d T y p e   / > < C o l u m n F o r m a t   / > < C o l u m n A c c u r a c y   / > < C o l u m n C u r r e n c y S y m b o l   / > < C o l u m n P o s i t i v e P a t t e r n   / > < C o l u m n N e g a t i v e P a t t e r n   / > < C o l u m n W i d t h s > < i t e m > < k e y > < s t r i n g > E n t i t y K e y < / s t r i n g > < / k e y > < v a l u e > < i n t > 1 1 6 < / i n t > < / v a l u e > < / i t e m > < i t e m > < k e y > < s t r i n g > P a r e n t E n t i t y K e y < / s t r i n g > < / k e y > < v a l u e > < i n t > 1 6 7 < / i n t > < / v a l u e > < / i t e m > < i t e m > < k e y > < s t r i n g > E n t i t y N a m e < / s t r i n g > < / k e y > < v a l u e > < i n t > 1 3 3 < / i n t > < / v a l u e > < / i t e m > < i t e m > < k e y > < s t r i n g > E n t i t y T y p e < / s t r i n g > < / k e y > < v a l u e > < i n t > 1 2 4 < / i n t > < / v a l u e > < / i t e m > < i t e m > < k e y > < s t r i n g > E n t i t y P a t h < / s t r i n g > < / k e y > < v a l u e > < i n t > 1 2 3 < / i n t > < / v a l u e > < / i t e m > < i t e m > < k e y > < s t r i n g > L e v e l 1 < / s t r i n g > < / k e y > < v a l u e > < i n t > 1 9 1 < / i n t > < / v a l u e > < / i t e m > < i t e m > < k e y > < s t r i n g > L e v e l 2 < / s t r i n g > < / k e y > < v a l u e > < i n t > 1 8 1 < / i n t > < / v a l u e > < / i t e m > < i t e m > < k e y > < s t r i n g > L e v e l 3 < / s t r i n g > < / k e y > < v a l u e > < i n t > 2 9 0 < / i n t > < / v a l u e > < / i t e m > < i t e m > < k e y > < s t r i n g > L e v e l 4 < / s t r i n g > < / k e y > < v a l u e > < i n t > 2 1 7 < / i n t > < / v a l u e > < / i t e m > < i t e m > < k e y > < s t r i n g > D e p t h < / s t r i n g > < / k e y > < v a l u e > < i n t > 9 0 < / i n t > < / v a l u e > < / i t e m > < / C o l u m n W i d t h s > < C o l u m n D i s p l a y I n d e x > < i t e m > < k e y > < s t r i n g > E n t i t y K e y < / s t r i n g > < / k e y > < v a l u e > < i n t > 0 < / i n t > < / v a l u e > < / i t e m > < i t e m > < k e y > < s t r i n g > P a r e n t E n t i t y K e y < / s t r i n g > < / k e y > < v a l u e > < i n t > 1 < / i n t > < / v a l u e > < / i t e m > < i t e m > < k e y > < s t r i n g > E n t i t y N a m e < / s t r i n g > < / k e y > < v a l u e > < i n t > 2 < / i n t > < / v a l u e > < / i t e m > < i t e m > < k e y > < s t r i n g > E n t i t y T y p e < / s t r i n g > < / k e y > < v a l u e > < i n t > 3 < / i n t > < / v a l u e > < / i t e m > < i t e m > < k e y > < s t r i n g > E n t i t y P a t h < / s t r i n g > < / k e y > < v a l u e > < i n t > 4 < / i n t > < / v a l u e > < / i t e m > < i t e m > < k e y > < s t r i n g > L e v e l 1 < / s t r i n g > < / k e y > < v a l u e > < i n t > 5 < / i n t > < / v a l u e > < / i t e m > < i t e m > < k e y > < s t r i n g > L e v e l 2 < / s t r i n g > < / k e y > < v a l u e > < i n t > 6 < / i n t > < / v a l u e > < / i t e m > < i t e m > < k e y > < s t r i n g > L e v e l 3 < / s t r i n g > < / k e y > < v a l u e > < i n t > 7 < / i n t > < / v a l u e > < / i t e m > < i t e m > < k e y > < s t r i n g > L e v e l 4 < / s t r i n g > < / k e y > < v a l u e > < i n t > 8 < / i n t > < / v a l u e > < / i t e m > < i t e m > < k e y > < s t r i n g > D e p t h < / s t r i n g > < / k e y > < v a l u e > < i n t > 9 < / i n t > < / v a l u e > < / i t e m > < / C o l u m n D i s p l a y I n d e x > < C o l u m n F r o z e n   / > < C o l u m n C h e c k e d   / > < C o l u m n F i l t e r   / > < S e l e c t i o n F i l t e r   / > < F i l t e r P a r a m e t e r s   / > < S o r t B y C o l u m n > E n t i t y K e y < / S o r t B y C o l u m n > < I s S o r t D e s c e n d i n g > f a l s e < / I s S o r t D e s c e n d i n g > < / T a b l e W i d g e t G r i d S e r i a l i z a t i o n > ] ] > < / C u s t o m C o n t e n t > < / G e m i n i > 
</file>

<file path=customXml/item7.xml>��< ? x m l   v e r s i o n = " 1 . 0 "   e n c o d i n g = " U T F - 1 6 " ? > < G e m i n i   x m l n s = " h t t p : / / g e m i n i / p i v o t c u s t o m i z a t i o n / M a n u a l C a l c M o d e " > < C u s t o m C o n t e n t > < ! [ C D A T A [ F a l s e ] ] > < / C u s t o m C o n t e n t > < / G e m i n i > 
</file>

<file path=customXml/item8.xml>��< ? x m l   v e r s i o n = " 1 . 0 "   e n c o d i n g = " U T F - 1 6 " ? > < G e m i n i   x m l n s = " h t t p : / / g e m i n i / p i v o t c u s t o m i z a t i o n / S h o w I m p l i c i t M e a s u r e s " > < C u s t o m C o n t e n t > < ! [ C D A T A [ F a l s e ] ] > < / C u s t o m C o n t e n t > < / G e m i n i > 
</file>

<file path=customXml/item9.xml>��< ? x m l   v e r s i o n = " 1 . 0 "   e n c o d i n g = " u t f - 1 6 " ? > < D a t a M a s h u p   x m l n s = " h t t p : / / s c h e m a s . m i c r o s o f t . c o m / D a t a M a s h u p " > A A A A A B U G A A B Q S w M E F A A C A A g A r n G L V z J D V 6 m k A A A A 9 g A A A B I A H A B D b 2 5 m a W c v U G F j a 2 F n Z S 5 4 b W w g o h g A K K A U A A A A A A A A A A A A A A A A A A A A A A A A A A A A h Y 9 B D o I w F E S v Q r q n L S U m h n z K w q 0 k J k T j t o G K j f A x t F j u 5 s I j e Q U x i r p z O W / e Y u Z + v U E 2 t k 1 w 0 b 0 1 H a Y k o p w E G s u u M l i n Z H C H c E k y C R t V n l S t g 0 l G m 4 y 2 S s n R u X P C m P e e + p h 2 f c 0 E 5 x H b 5 + u i P O p W k Y 9 s / s u h Q e s U l p p I 2 L 3 G S E E j E d M F F 5 Q D m y H k B r + C m P Y + 2 x 8 I q 6 F x Q 6 + l x n B b A J s j s P c H + Q B Q S w M E F A A C A A g A r n G L 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5 x i 1 d 7 S s i 0 D w M A A O 8 O A A A T A B w A R m 9 y b X V s Y X M v U 2 V j d G l v b j E u b S C i G A A o o B Q A A A A A A A A A A A A A A A A A A A A A A A A A A A D F V l t v 2 j A Y f U f i P 0 T Z C 0 g R K n 2 t e K g I q K j X k U 7 V h K r J O F 9 H h B M z 2 9 m G E P 9 9 d p y r k 3 R p e Y A X 4 p P v e o 7 9 x R y w C G h k e f p / f N X v 9 X t 8 g x j 4 1 j X G N I 6 E N b E I i H 7 P k j + P x g y D R L x f Z O Q i g d a I A x / Y L o T U H j r a a E o j Q T l d g k A B c V + U d e J 2 W D 2 g E C a 2 8 d 5 + P a 5 U q N f U 3 V / T H 2 4 Q F t k N + 8 P K w x s I 0 c S W l r a z E B B O 7 M L B D P f F X s r i f s t + p p T E Y c R t G f I Z r Q m M 9 I s U H l T z O g f 7 2 8 5 H A m Q s s B 3 L v q P I z 5 5 n z 3 d q u X D V Y h p z Q c N 7 C N f A u A k 8 7 h S t C Z w G d o F j F i R w C b 1 D a y D 2 c d j v B V F b 3 W V t P A w R Y g E 9 k z i l 9 B 3 V y T x O l S e L 0 1 2 f z M M g P o M / y v w s E o H Y n 4 n 3 P H l H 1 r X 9 q Z z r K N 0 Z n 0 U 5 7 g k k Y q 5 B F c Q Q Q Y N a A r l 8 k g x H w g B l C C a S e N 1 F e m L U j 7 G Y S q + f l J 1 L r X o V H W U z H E / V z w g n h a z I 1 a 6 q 4 V j o V M X L o n b X S C U 5 k z B p 6 o 5 q J G y c K I G K I X l / o E x s r k N g A U Y e I K 5 P w Y K / U L Z 1 0 V 4 v b i g J f L 1 I H 1 V v a j k P O E b k O y C W S 1 F A x e p r L E 8 M m D Y p W g D 3 s v 2 N Y Z R g x f I G k b e G d B m c H O G Y 0 R 0 U z U w R g c h H r O K W g b L H x 7 c X g G 0 j W D M v 5 z G x m r E Z t h L x m g c Z 4 c d h S c N I M t u o o X q R a V g X 2 z k c 8 j w 5 Z e X O N X h 0 L M O u V r W V W l a q q i Q b t 2 2 t e v 1 y h 8 1 j Q t R m y z 5 r b b 2 O O z c 7 T r p V M b e Q b E o 9 i 9 s L v u x c s A q d M 1 H a n w Z U I 6 3 E 8 H v j 5 r J 6 Z R J M z a v 9 E 0 H R O e b O H G F h 1 N B l A J l u 9 U k 0 D 4 g k S X a 4 p H 9 K e 9 g D I i / 1 C h s 0 p X c s Q H h j P c T q m j q 6 p / 5 g V X 5 9 C / t X x x p f D G W 8 i 1 a p 2 5 W u F v W R 2 z S T d w C 8 v 9 V 7 z S i p v K F n f 3 c o 8 t W H p P 7 B z M v S R k v A l P m 6 u K b T b D V 9 d N X Z N b B k D i e H u m 4 / a r T 9 x K x 5 r 6 / k J H Z L n R y X 1 O 3 Y Q l t + K f 8 f X 8 a Y s S o 3 e s V H t i g Y q i K f m U O N l S o G K q F L V 3 n V Z 3 U c G K m u / g F Q S w E C L Q A U A A I A C A C u c Y t X M k N X q a Q A A A D 2 A A A A E g A A A A A A A A A A A A A A A A A A A A A A Q 2 9 u Z m l n L 1 B h Y 2 t h Z 2 U u e G 1 s U E s B A i 0 A F A A C A A g A r n G L V w / K 6 a u k A A A A 6 Q A A A B M A A A A A A A A A A A A A A A A A 8 A A A A F t D b 2 5 0 Z W 5 0 X 1 R 5 c G V z X S 5 4 b W x Q S w E C L Q A U A A I A C A C u c Y t X e 0 r I t A 8 D A A D v D g A A E w A A A A A A A A A A A A A A A A D h A Q A A R m 9 y b X V s Y X M v U 2 V j d G l v b j E u b V B L B Q Y A A A A A A w A D A M I A A A A 9 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Q V w A A A A A A A C 5 X 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Q W N j b 3 V u 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0 F j Y 2 9 1 b n R L Z X k m c X V v d D s s J n F 1 b 3 Q 7 U G F y Z W 5 0 Q W N j b 3 V u d E t l e S Z x d W 9 0 O y w m c X V v d D t B Y 2 N v d W 5 0 T m F t Z S Z x d W 9 0 O y w m c X V v d D t B Y 2 N v d W 5 0 V H l w Z S Z x d W 9 0 O y w m c X V v d D t P c G V y Y X R v c i Z x d W 9 0 O y w m c X V v d D t W Y W x 1 Z V R 5 c G U m c X V v d D t d I i A v P j x F b n R y e S B U e X B l P S J G a W x s Q 2 9 s d W 1 u V H l w Z X M i I F Z h b H V l P S J z Q W d J R 0 J n W U c i I C 8 + P E V u d H J 5 I F R 5 c G U 9 I k Z p b G x M Y X N 0 V X B k Y X R l Z C I g V m F s d W U 9 I m Q y M D I w L T A z L T E 2 V D E 2 O j I w O j M 5 L j Q 5 M j A 1 O T h a I i A v P j x F b n R y e S B U e X B l P S J G a W x s R X J y b 3 J D b 3 V u d C I g V m F s d W U 9 I m w w I i A v P j x F b n R y e S B U e X B l P S J B Z G R l Z F R v R G F 0 Y U 1 v Z G V s I i B W Y W x 1 Z T 0 i b D E i I C 8 + P E V u d H J 5 I F R 5 c G U 9 I k Z p b G x D b 3 V u d C I g V m F s d W U 9 I m w y N C I g L z 4 8 R W 5 0 c n k g V H l w Z T 0 i R m l s b E V y c m 9 y Q 2 9 k Z S I g V m F s d W U 9 I n N V b m t u b 3 d u I i A v P j x F b n R y e S B U e X B l P S J S Z W x h d G l v b n N o a X B J b m Z v Q 2 9 u d G F p b m V y I i B W Y W x 1 Z T 0 i c 3 s m c X V v d D t j b 2 x 1 b W 5 D b 3 V u d C Z x d W 9 0 O z o 2 L C Z x d W 9 0 O 2 t l e U N v b H V t b k 5 h b W V z J n F 1 b 3 Q 7 O l s m c X V v d D t B Y 2 N v d W 5 0 S 2 V 5 J n F 1 b 3 Q 7 X S w m c X V v d D t x d W V y e V J l b G F 0 a W 9 u c 2 h p c H M m c X V v d D s 6 W 3 s m c X V v d D t r Z X l D b 2 x 1 b W 5 D b 3 V u d C Z x d W 9 0 O z o x L C Z x d W 9 0 O 2 t l e U N v b H V t b i Z x d W 9 0 O z o w L C Z x d W 9 0 O 2 9 0 a G V y S 2 V 5 Q 2 9 s d W 1 u S W R l b n R p d H k m c X V v d D s 6 J n F 1 b 3 Q 7 U 2 V y d m V y L k R h d G F i Y X N l X F w v M i 9 T U U w v Z G V t b z t D b 2 5 0 b 3 N v U m V 0 Y W l s R F c v Z G J v L 0 Z h Y 3 R T d H J h d G V n e V B s Y W 4 u e 0 F j Y 2 9 1 b n R L Z X k s N H 0 m c X V v d D s s J n F 1 b 3 Q 7 S 2 V 5 Q 2 9 s d W 1 u Q 2 9 1 b n Q m c X V v d D s 6 M X 1 d L C Z x d W 9 0 O 2 N v b H V t b k l k Z W 5 0 a X R p Z X M m c X V v d D s 6 W y Z x d W 9 0 O 1 N l c n Z l c i 5 E Y X R h Y m F z Z V x c L z I v U 1 F M L 2 R l b W 8 7 Q 2 9 u d G 9 z b 1 J l d G F p b E R X L 2 R i b y 9 E a W 1 B Y 2 N v d W 5 0 L n t B Y 2 N v d W 5 0 S 2 V 5 L D B 9 J n F 1 b 3 Q 7 L C Z x d W 9 0 O 1 N l c n Z l c i 5 E Y X R h Y m F z Z V x c L z I v U 1 F M L 2 R l b W 8 7 Q 2 9 u d G 9 z b 1 J l d G F p b E R X L 2 R i b y 9 E a W 1 B Y 2 N v d W 5 0 L n t Q Y X J l b n R B Y 2 N v d W 5 0 S 2 V 5 L D F 9 J n F 1 b 3 Q 7 L C Z x d W 9 0 O 1 N l c n Z l c i 5 E Y X R h Y m F z Z V x c L z I v U 1 F M L 2 R l b W 8 7 Q 2 9 u d G 9 z b 1 J l d G F p b E R X L 2 R i b y 9 E a W 1 B Y 2 N v d W 5 0 L n t B Y 2 N v d W 5 0 T m F t Z S w z f S Z x d W 9 0 O y w m c X V v d D t T Z X J 2 Z X I u R G F 0 Y W J h c 2 V c X C 8 y L 1 N R T C 9 k Z W 1 v O 0 N v b n R v c 2 9 S Z X R h a W x E V y 9 k Y m 8 v R G l t Q W N j b 3 V u d C 5 7 Q W N j b 3 V u d F R 5 c G U s N X 0 m c X V v d D s s J n F 1 b 3 Q 7 U 2 V y d m V y L k R h d G F i Y X N l X F w v M i 9 T U U w v Z G V t b z t D b 2 5 0 b 3 N v U m V 0 Y W l s R F c v Z G J v L 0 R p b U F j Y 2 9 1 b n Q u e 0 9 w Z X J h d G 9 y L D Z 9 J n F 1 b 3 Q 7 L C Z x d W 9 0 O 1 N l c n Z l c i 5 E Y X R h Y m F z Z V x c L z I v U 1 F M L 2 R l b W 8 7 Q 2 9 u d G 9 z b 1 J l d G F p b E R X L 2 R i b y 9 E a W 1 B Y 2 N v d W 5 0 L n t W Y W x 1 Z V R 5 c G U s O H 0 m c X V v d D t d L C Z x d W 9 0 O 0 N v b H V t b k N v d W 5 0 J n F 1 b 3 Q 7 O j Y s J n F 1 b 3 Q 7 S 2 V 5 Q 2 9 s d W 1 u T m F t Z X M m c X V v d D s 6 W y Z x d W 9 0 O 0 F j Y 2 9 1 b n R L Z X k m c X V v d D t d L C Z x d W 9 0 O 0 N v b H V t b k l k Z W 5 0 a X R p Z X M m c X V v d D s 6 W y Z x d W 9 0 O 1 N l c n Z l c i 5 E Y X R h Y m F z Z V x c L z I v U 1 F M L 2 R l b W 8 7 Q 2 9 u d G 9 z b 1 J l d G F p b E R X L 2 R i b y 9 E a W 1 B Y 2 N v d W 5 0 L n t B Y 2 N v d W 5 0 S 2 V 5 L D B 9 J n F 1 b 3 Q 7 L C Z x d W 9 0 O 1 N l c n Z l c i 5 E Y X R h Y m F z Z V x c L z I v U 1 F M L 2 R l b W 8 7 Q 2 9 u d G 9 z b 1 J l d G F p b E R X L 2 R i b y 9 E a W 1 B Y 2 N v d W 5 0 L n t Q Y X J l b n R B Y 2 N v d W 5 0 S 2 V 5 L D F 9 J n F 1 b 3 Q 7 L C Z x d W 9 0 O 1 N l c n Z l c i 5 E Y X R h Y m F z Z V x c L z I v U 1 F M L 2 R l b W 8 7 Q 2 9 u d G 9 z b 1 J l d G F p b E R X L 2 R i b y 9 E a W 1 B Y 2 N v d W 5 0 L n t B Y 2 N v d W 5 0 T m F t Z S w z f S Z x d W 9 0 O y w m c X V v d D t T Z X J 2 Z X I u R G F 0 Y W J h c 2 V c X C 8 y L 1 N R T C 9 k Z W 1 v O 0 N v b n R v c 2 9 S Z X R h a W x E V y 9 k Y m 8 v R G l t Q W N j b 3 V u d C 5 7 Q W N j b 3 V u d F R 5 c G U s N X 0 m c X V v d D s s J n F 1 b 3 Q 7 U 2 V y d m V y L k R h d G F i Y X N l X F w v M i 9 T U U w v Z G V t b z t D b 2 5 0 b 3 N v U m V 0 Y W l s R F c v Z G J v L 0 R p b U F j Y 2 9 1 b n Q u e 0 9 w Z X J h d G 9 y L D Z 9 J n F 1 b 3 Q 7 L C Z x d W 9 0 O 1 N l c n Z l c i 5 E Y X R h Y m F z Z V x c L z I v U 1 F M L 2 R l b W 8 7 Q 2 9 u d G 9 z b 1 J l d G F p b E R X L 2 R i b y 9 E a W 1 B Y 2 N v d W 5 0 L n t W Y W x 1 Z V R 5 c G U s O H 0 m c X V v d D t d L C Z x d W 9 0 O 1 J l b G F 0 a W 9 u c 2 h p c E l u Z m 8 m c X V v d D s 6 W 3 s m c X V v d D t r Z X l D b 2 x 1 b W 5 D b 3 V u d C Z x d W 9 0 O z o x L C Z x d W 9 0 O 2 t l e U N v b H V t b i Z x d W 9 0 O z o w L C Z x d W 9 0 O 2 9 0 a G V y S 2 V 5 Q 2 9 s d W 1 u S W R l b n R p d H k m c X V v d D s 6 J n F 1 b 3 Q 7 U 2 V y d m V y L k R h d G F i Y X N l X F w v M i 9 T U U w v Z G V t b z t D b 2 5 0 b 3 N v U m V 0 Y W l s R F c v Z G J v L 0 Z h Y 3 R T d H J h d G V n e V B s Y W 4 u e 0 F j Y 2 9 1 b n R L Z X k s N H 0 m c X V v d D s s J n F 1 b 3 Q 7 S 2 V 5 Q 2 9 s d W 1 u Q 2 9 1 b n Q m c X V v d D s 6 M X 1 d f S I g L z 4 8 L 1 N 0 Y W J s Z U V u d H J p Z X M + P C 9 J d G V t P j x J d G V t P j x J d G V t T G 9 j Y X R p b 2 4 + P E l 0 Z W 1 U e X B l P k Z v c m 1 1 b G E 8 L 0 l 0 Z W 1 U e X B l P j x J d G V t U G F 0 a D 5 T Z W N 0 a W 9 u M S 9 B Y 2 N v d W 5 0 L 1 N v d X J j Z T w v S X R l b V B h d G g + P C 9 J d G V t T G 9 j Y X R p b 2 4 + P F N 0 Y W J s Z U V u d H J p Z X M g L z 4 8 L 0 l 0 Z W 0 + P E l 0 Z W 0 + P E l 0 Z W 1 M b 2 N h d G l v b j 4 8 S X R l b V R 5 c G U + R m 9 y b X V s Y T w v S X R l b V R 5 c G U + P E l 0 Z W 1 Q Y X R o P l N l Y 3 R p b 2 4 x L 0 F j Y 2 9 1 b n Q v Q 2 9 u d G 9 z b 1 J l d G F p b E R X P C 9 J d G V t U G F 0 a D 4 8 L 0 l 0 Z W 1 M b 2 N h d G l v b j 4 8 U 3 R h Y m x l R W 5 0 c m l l c y A v P j w v S X R l b T 4 8 S X R l b T 4 8 S X R l b U x v Y 2 F 0 a W 9 u P j x J d G V t V H l w Z T 5 G b 3 J t d W x h P C 9 J d G V t V H l w Z T 4 8 S X R l b V B h d G g + U 2 V j d G l v b j E v Q W N j b 3 V u d C 9 k Y m 9 f R G l t Q W N j b 3 V u d D w v S X R l b V B h d G g + P C 9 J d G V t T G 9 j Y X R p b 2 4 + P F N 0 Y W J s Z U V u d H J p Z X M g L z 4 8 L 0 l 0 Z W 0 + P E l 0 Z W 0 + P E l 0 Z W 1 M b 2 N h d G l v b j 4 8 S X R l b V R 5 c G U + R m 9 y b X V s Y T w v S X R l b V R 5 c G U + P E l 0 Z W 1 Q Y X R o P l N l Y 3 R p b 2 4 x L 0 F j Y 2 9 1 b n Q v U m V t b 3 Z l Z C U y M E N v b H V t b n M 8 L 0 l 0 Z W 1 Q Y X R o P j w v S X R l b U x v Y 2 F 0 a W 9 u P j x T d G F i b G V F b n R y a W V z I C 8 + P C 9 J d G V t P j x J d G V t P j x J d G V t T G 9 j Y X R p b 2 4 + P E l 0 Z W 1 U e X B l P k Z v c m 1 1 b G E 8 L 0 l 0 Z W 1 U e X B l P j x J d G V t U G F 0 a D 5 T Z W N 0 a W 9 u M S 9 T Y 2 V u Y X J p b 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x 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A t M D M t M T Z U M T Y 6 M j E 6 N D Q u N j Q y M T Y 5 N l o i I C 8 + P E V u d H J 5 I F R 5 c G U 9 I k Z p b G x T d G F 0 d X M i I F Z h b H V l P S J z Q 2 9 t c G x l d G U i I C 8 + P C 9 T d G F i b G V F b n R y a W V z P j w v S X R l b T 4 8 S X R l b T 4 8 S X R l b U x v Y 2 F 0 a W 9 u P j x J d G V t V H l w Z T 5 G b 3 J t d W x h P C 9 J d G V t V H l w Z T 4 8 S X R l b V B h d G g + U 2 V j d G l v b j E v U 2 N l b m F y a W 8 v U 2 9 1 c m N l P C 9 J d G V t U G F 0 a D 4 8 L 0 l 0 Z W 1 M b 2 N h d G l v b j 4 8 U 3 R h Y m x l R W 5 0 c m l l c y A v P j w v S X R l b T 4 8 S X R l b T 4 8 S X R l b U x v Y 2 F 0 a W 9 u P j x J d G V t V H l w Z T 5 G b 3 J t d W x h P C 9 J d G V t V H l w Z T 4 8 S X R l b V B h d G g + U 2 V j d G l v b j E v U 2 N l b m F y a W 8 v Q 2 9 u d G 9 z b 1 J l d G F p b E R X P C 9 J d G V t U G F 0 a D 4 8 L 0 l 0 Z W 1 M b 2 N h d G l v b j 4 8 U 3 R h Y m x l R W 5 0 c m l l c y A v P j w v S X R l b T 4 8 S X R l b T 4 8 S X R l b U x v Y 2 F 0 a W 9 u P j x J d G V t V H l w Z T 5 G b 3 J t d W x h P C 9 J d G V t V H l w Z T 4 8 S X R l b V B h d G g + U 2 V j d G l v b j E v U 2 N l b m F y a W 8 v Z G J v X 0 R p b V N j Z W 5 h c m l v P C 9 J d G V t U G F 0 a D 4 8 L 0 l 0 Z W 1 M b 2 N h d G l v b j 4 8 U 3 R h Y m x l R W 5 0 c m l l c y A v P j w v S X R l b T 4 8 S X R l b T 4 8 S X R l b U x v Y 2 F 0 a W 9 u P j x J d G V t V H l w Z T 5 G b 3 J t d W x h P C 9 J d G V t V H l w Z T 4 8 S X R l b V B h d G g + U 2 V j d G l v b j E v U 2 N l b m F y a W 8 v U m V t b 3 Z l Z C U y M E N v b H V t b n M 8 L 0 l 0 Z W 1 Q Y X R o P j w v S X R l b U x v Y 2 F 0 a W 9 u P j x T d G F i b G V F b n R y a W V z I C 8 + P C 9 J d G V t P j x J d G V t P j x J d G V t T G 9 j Y X R p b 2 4 + P E l 0 Z W 1 U e X B l P k Z v c m 1 1 b G E 8 L 0 l 0 Z W 1 U e X B l P j x J d G V t U G F 0 a D 5 T Z W N 0 a W 9 u M S 9 F b n R p d H 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F b n R p d H l L Z X k m c X V v d D s s J n F 1 b 3 Q 7 U G F y Z W 5 0 R W 5 0 a X R 5 S 2 V 5 J n F 1 b 3 Q 7 L C Z x d W 9 0 O 0 V u d G l 0 e U 5 h b W U m c X V v d D s s J n F 1 b 3 Q 7 R W 5 0 a X R 5 V H l w Z S Z x d W 9 0 O 1 0 i I C 8 + P E V u d H J 5 I F R 5 c G U 9 I k Z p b G x D b 2 x 1 b W 5 U e X B l c y I g V m F s d W U 9 I n N B Z 0 l H Q m c 9 P S I g L z 4 8 R W 5 0 c n k g V H l w Z T 0 i R m l s b E x h c 3 R V c G R h d G V k I i B W Y W x 1 Z T 0 i Z D I w M j A t M D M t M T Z U M T Y 6 M j Q 6 M D E u M T U 0 N j A 5 M 1 o i I C 8 + P E V u d H J 5 I F R 5 c G U 9 I k Z p b G x F c n J v c k N v d W 5 0 I i B W Y W x 1 Z T 0 i b D A i I C 8 + P E V u d H J 5 I F R 5 c G U 9 I k F k Z G V k V G 9 E Y X R h T W 9 k Z W w i I F Z h b H V l P S J s M S I g L z 4 8 R W 5 0 c n k g V H l w Z T 0 i R m l s b E N v d W 5 0 I i B W Y W x 1 Z T 0 i b D Q y M S I g L z 4 8 R W 5 0 c n k g V H l w Z T 0 i R m l s b E V y c m 9 y Q 2 9 k Z S I g V m F s d W U 9 I n N V b m t u b 3 d u I i A v P j x F b n R y e S B U e X B l P S J S Z W x h d G l v b n N o a X B J b m Z v Q 2 9 u d G F p b m V y I i B W Y W x 1 Z T 0 i c 3 s m c X V v d D t j b 2 x 1 b W 5 D b 3 V u d C Z x d W 9 0 O z o 0 L C Z x d W 9 0 O 2 t l e U N v b H V t b k 5 h b W V z J n F 1 b 3 Q 7 O l s m c X V v d D t F b n R p d H l L Z X k m c X V v d D t d L C Z x d W 9 0 O 3 F 1 Z X J 5 U m V s Y X R p b 2 5 z a G l w c y Z x d W 9 0 O z p b e y Z x d W 9 0 O 2 t l e U N v b H V t b k N v d W 5 0 J n F 1 b 3 Q 7 O j E s J n F 1 b 3 Q 7 a 2 V 5 Q 2 9 s d W 1 u J n F 1 b 3 Q 7 O j A s J n F 1 b 3 Q 7 b 3 R o Z X J L Z X l D b 2 x 1 b W 5 J Z G V u d G l 0 e S Z x d W 9 0 O z o m c X V v d D t T Z X J 2 Z X I u R G F 0 Y W J h c 2 V c X C 8 y L 1 N R T C 9 k Z W 1 v O 0 N v b n R v c 2 9 S Z X R h a W x E V y 9 k Y m 8 v R m F j d F N 0 c m F 0 Z W d 5 U G x h b i 5 7 R W 5 0 a X R 5 S 2 V 5 L D J 9 J n F 1 b 3 Q 7 L C Z x d W 9 0 O 0 t l e U N v b H V t b k N v d W 5 0 J n F 1 b 3 Q 7 O j F 9 X S w m c X V v d D t j b 2 x 1 b W 5 J Z G V u d G l 0 a W V z J n F 1 b 3 Q 7 O l s m c X V v d D t T Z X J 2 Z X I u R G F 0 Y W J h c 2 V c X C 8 y L 1 N R T C 9 k Z W 1 v O 0 N v b n R v c 2 9 S Z X R h a W x E V y 9 k Y m 8 v R G l t R W 5 0 a X R 5 L n t F b n R p d H l L Z X k s M H 0 m c X V v d D s s J n F 1 b 3 Q 7 U 2 V y d m V y L k R h d G F i Y X N l X F w v M i 9 T U U w v Z G V t b z t D b 2 5 0 b 3 N v U m V 0 Y W l s R F c v Z G J v L 0 R p b U V u d G l 0 e S 5 7 U G F y Z W 5 0 R W 5 0 a X R 5 S 2 V 5 L D J 9 J n F 1 b 3 Q 7 L C Z x d W 9 0 O 1 N l c n Z l c i 5 E Y X R h Y m F z Z V x c L z I v U 1 F M L 2 R l b W 8 7 Q 2 9 u d G 9 z b 1 J l d G F p b E R X L 2 R i b y 9 E a W 1 F b n R p d H k u e 0 V u d G l 0 e U 5 h b W U s N H 0 m c X V v d D s s J n F 1 b 3 Q 7 U 2 V y d m V y L k R h d G F i Y X N l X F w v M i 9 T U U w v Z G V t b z t D b 2 5 0 b 3 N v U m V 0 Y W l s R F c v Z G J v L 0 R p b U V u d G l 0 e S 5 7 R W 5 0 a X R 5 V H l w Z S w 2 f S Z x d W 9 0 O 1 0 s J n F 1 b 3 Q 7 Q 2 9 s d W 1 u Q 2 9 1 b n Q m c X V v d D s 6 N C w m c X V v d D t L Z X l D b 2 x 1 b W 5 O Y W 1 l c y Z x d W 9 0 O z p b J n F 1 b 3 Q 7 R W 5 0 a X R 5 S 2 V 5 J n F 1 b 3 Q 7 X S w m c X V v d D t D b 2 x 1 b W 5 J Z G V u d G l 0 a W V z J n F 1 b 3 Q 7 O l s m c X V v d D t T Z X J 2 Z X I u R G F 0 Y W J h c 2 V c X C 8 y L 1 N R T C 9 k Z W 1 v O 0 N v b n R v c 2 9 S Z X R h a W x E V y 9 k Y m 8 v R G l t R W 5 0 a X R 5 L n t F b n R p d H l L Z X k s M H 0 m c X V v d D s s J n F 1 b 3 Q 7 U 2 V y d m V y L k R h d G F i Y X N l X F w v M i 9 T U U w v Z G V t b z t D b 2 5 0 b 3 N v U m V 0 Y W l s R F c v Z G J v L 0 R p b U V u d G l 0 e S 5 7 U G F y Z W 5 0 R W 5 0 a X R 5 S 2 V 5 L D J 9 J n F 1 b 3 Q 7 L C Z x d W 9 0 O 1 N l c n Z l c i 5 E Y X R h Y m F z Z V x c L z I v U 1 F M L 2 R l b W 8 7 Q 2 9 u d G 9 z b 1 J l d G F p b E R X L 2 R i b y 9 E a W 1 F b n R p d H k u e 0 V u d G l 0 e U 5 h b W U s N H 0 m c X V v d D s s J n F 1 b 3 Q 7 U 2 V y d m V y L k R h d G F i Y X N l X F w v M i 9 T U U w v Z G V t b z t D b 2 5 0 b 3 N v U m V 0 Y W l s R F c v Z G J v L 0 R p b U V u d G l 0 e S 5 7 R W 5 0 a X R 5 V H l w Z S w 2 f S Z x d W 9 0 O 1 0 s J n F 1 b 3 Q 7 U m V s Y X R p b 2 5 z a G l w S W 5 m b y Z x d W 9 0 O z p b e y Z x d W 9 0 O 2 t l e U N v b H V t b k N v d W 5 0 J n F 1 b 3 Q 7 O j E s J n F 1 b 3 Q 7 a 2 V 5 Q 2 9 s d W 1 u J n F 1 b 3 Q 7 O j A s J n F 1 b 3 Q 7 b 3 R o Z X J L Z X l D b 2 x 1 b W 5 J Z G V u d G l 0 e S Z x d W 9 0 O z o m c X V v d D t T Z X J 2 Z X I u R G F 0 Y W J h c 2 V c X C 8 y L 1 N R T C 9 k Z W 1 v O 0 N v b n R v c 2 9 S Z X R h a W x E V y 9 k Y m 8 v R m F j d F N 0 c m F 0 Z W d 5 U G x h b i 5 7 R W 5 0 a X R 5 S 2 V 5 L D J 9 J n F 1 b 3 Q 7 L C Z x d W 9 0 O 0 t l e U N v b H V t b k N v d W 5 0 J n F 1 b 3 Q 7 O j F 9 X X 0 i I C 8 + P C 9 T d G F i b G V F b n R y a W V z P j w v S X R l b T 4 8 S X R l b T 4 8 S X R l b U x v Y 2 F 0 a W 9 u P j x J d G V t V H l w Z T 5 G b 3 J t d W x h P C 9 J d G V t V H l w Z T 4 8 S X R l b V B h d G g + U 2 V j d G l v b j E v R W 5 0 a X R 5 L 1 N v d X J j Z T w v S X R l b V B h d G g + P C 9 J d G V t T G 9 j Y X R p b 2 4 + P F N 0 Y W J s Z U V u d H J p Z X M g L z 4 8 L 0 l 0 Z W 0 + P E l 0 Z W 0 + P E l 0 Z W 1 M b 2 N h d G l v b j 4 8 S X R l b V R 5 c G U + R m 9 y b X V s Y T w v S X R l b V R 5 c G U + P E l 0 Z W 1 Q Y X R o P l N l Y 3 R p b 2 4 x L 0 V u d G l 0 e S 9 D b 2 5 0 b 3 N v U m V 0 Y W l s R F c 8 L 0 l 0 Z W 1 Q Y X R o P j w v S X R l b U x v Y 2 F 0 a W 9 u P j x T d G F i b G V F b n R y a W V z I C 8 + P C 9 J d G V t P j x J d G V t P j x J d G V t T G 9 j Y X R p b 2 4 + P E l 0 Z W 1 U e X B l P k Z v c m 1 1 b G E 8 L 0 l 0 Z W 1 U e X B l P j x J d G V t U G F 0 a D 5 T Z W N 0 a W 9 u M S 9 F b n R p d H k v Z G J v X 0 R p b U V u d G l 0 e T w v S X R l b V B h d G g + P C 9 J d G V t T G 9 j Y X R p b 2 4 + P F N 0 Y W J s Z U V u d H J p Z X M g L z 4 8 L 0 l 0 Z W 0 + P E l 0 Z W 0 + P E l 0 Z W 1 M b 2 N h d G l v b j 4 8 S X R l b V R 5 c G U + R m 9 y b X V s Y T w v S X R l b V R 5 c G U + P E l 0 Z W 1 Q Y X R o P l N l Y 3 R p b 2 4 x L 0 V u d G l 0 e S 9 S Z W 1 v d m V k J T I w Q 2 9 s d W 1 u c z w v S X R l b V B h d G g + P C 9 J d G V t T G 9 j Y X R p b 2 4 + P F N 0 Y W J s Z U V u d H J p Z X M g L z 4 8 L 0 l 0 Z W 0 + P E l 0 Z W 0 + P E l 0 Z W 1 M b 2 N h d G l v b j 4 8 S X R l b V R 5 c G U + R m 9 y b X V s Y T w v S X R l b V R 5 c G U + P E l 0 Z W 1 Q Y X R o P l N l Y 3 R p b 2 4 x L 1 B y b 2 R 1 Y 3 R D Y X R l Z 2 9 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M t M T Z U M T Y 6 M j U 6 M j M u O D Q x M z M 4 N 1 o i I C 8 + P E V u d H J 5 I F R 5 c G U 9 I k Z p b G x T d G F 0 d X M i I F Z h b H V l P S J z Q 2 9 t c G x l d G U i I C 8 + P C 9 T d G F i b G V F b n R y a W V z P j w v S X R l b T 4 8 S X R l b T 4 8 S X R l b U x v Y 2 F 0 a W 9 u P j x J d G V t V H l w Z T 5 G b 3 J t d W x h P C 9 J d G V t V H l w Z T 4 8 S X R l b V B h d G g + U 2 V j d G l v b j E v U H J v Z H V j d E N h d G V n b 3 J 5 L 1 N v d X J j Z T w v S X R l b V B h d G g + P C 9 J d G V t T G 9 j Y X R p b 2 4 + P F N 0 Y W J s Z U V u d H J p Z X M g L z 4 8 L 0 l 0 Z W 0 + P E l 0 Z W 0 + P E l 0 Z W 1 M b 2 N h d G l v b j 4 8 S X R l b V R 5 c G U + R m 9 y b X V s Y T w v S X R l b V R 5 c G U + P E l 0 Z W 1 Q Y X R o P l N l Y 3 R p b 2 4 x L 1 B y b 2 R 1 Y 3 R D Y X R l Z 2 9 y e S 9 D b 2 5 0 b 3 N v U m V 0 Y W l s R F c 8 L 0 l 0 Z W 1 Q Y X R o P j w v S X R l b U x v Y 2 F 0 a W 9 u P j x T d G F i b G V F b n R y a W V z I C 8 + P C 9 J d G V t P j x J d G V t P j x J d G V t T G 9 j Y X R p b 2 4 + P E l 0 Z W 1 U e X B l P k Z v c m 1 1 b G E 8 L 0 l 0 Z W 1 U e X B l P j x J d G V t U G F 0 a D 5 T Z W N 0 a W 9 u M S 9 Q c m 9 k d W N 0 Q 2 F 0 Z W d v c n k v Z G J v X 0 R p b V B y b 2 R 1 Y 3 R D Y X R l Z 2 9 y e T w v S X R l b V B h d G g + P C 9 J d G V t T G 9 j Y X R p b 2 4 + P F N 0 Y W J s Z U V u d H J p Z X M g L z 4 8 L 0 l 0 Z W 0 + P E l 0 Z W 0 + P E l 0 Z W 1 M b 2 N h d G l v b j 4 8 S X R l b V R 5 c G U + R m 9 y b X V s Y T w v S X R l b V R 5 c G U + P E l 0 Z W 1 Q Y X R o P l N l Y 3 R p b 2 4 x L 1 B y b 2 R 1 Y 3 R D Y X R l Z 2 9 y e S 9 S Z W 1 v d m V k J T I w Q 2 9 s d W 1 u c z w v S X R l b V B h d G g + P C 9 J d G V t T G 9 j Y X R p b 2 4 + P F N 0 Y W J s Z U V u d H J p Z X M g L z 4 8 L 0 l 0 Z W 0 + P E l 0 Z W 0 + P E l 0 Z W 1 M b 2 N h d G l v b j 4 8 S X R l b V R 5 c G U + R m 9 y b X V s Y T w v S X R l b V R 5 c G U + P E l 0 Z W 1 Q Y X R o P l N l Y 3 R p b 2 4 x L 0 R h d G 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E Y X R l J n F 1 b 3 Q 7 L C Z x d W 9 0 O 0 R h d G V E Z X N j c m l w d G l v b i Z x d W 9 0 O y w m c X V v d D t D Y W x l b m R h c l l l Y X I m c X V v d D s s J n F 1 b 3 Q 7 Q 2 F s Z W 5 k Y X I g T W 9 u d G g m c X V v d D t d I i A v P j x F b n R y e S B U e X B l P S J G a W x s Q 2 9 s d W 1 u V H l w Z X M i I F Z h b H V l P S J z Q n d Z Q 0 J n P T 0 i I C 8 + P E V u d H J 5 I F R 5 c G U 9 I k Z p b G x M Y X N 0 V X B k Y X R l Z C I g V m F s d W U 9 I m Q y M D I w L T A z L T E 2 V D E 2 O j I 2 O j U y L j g y M D g z M z F a I i A v P j x F b n R y e S B U e X B l P S J G a W x s R X J y b 3 J D b 3 V u d C I g V m F s d W U 9 I m w w I i A v P j x F b n R y e S B U e X B l P S J B Z G R l Z F R v R G F 0 Y U 1 v Z G V s I i B W Y W x 1 Z T 0 i b D E i I C 8 + P E V u d H J 5 I F R 5 c G U 9 I k Z p b G x D b 3 V u d C I g V m F s d W U 9 I m w y N T U 2 I i A v P j x F b n R y e S B U e X B l P S J G a W x s R X J y b 3 J D b 2 R l I i B W Y W x 1 Z T 0 i c 1 V u a 2 5 v d 2 4 i I C 8 + P E V u d H J 5 I F R 5 c G U 9 I l J l b G F 0 a W 9 u c 2 h p c E l u Z m 9 D b 2 5 0 Y W l u Z X I i I F Z h b H V l P S J z e y Z x d W 9 0 O 2 N v b H V t b k N v d W 5 0 J n F 1 b 3 Q 7 O j Q s J n F 1 b 3 Q 7 a 2 V 5 Q 2 9 s d W 1 u T m F t Z X M m c X V v d D s 6 W y Z x d W 9 0 O 0 R h d G U m c X V v d D t d L C Z x d W 9 0 O 3 F 1 Z X J 5 U m V s Y X R p b 2 5 z a G l w c y Z x d W 9 0 O z p b e y Z x d W 9 0 O 2 t l e U N v b H V t b k N v d W 5 0 J n F 1 b 3 Q 7 O j E s J n F 1 b 3 Q 7 a 2 V 5 Q 2 9 s d W 1 u J n F 1 b 3 Q 7 O j A s J n F 1 b 3 Q 7 b 3 R o Z X J L Z X l D b 2 x 1 b W 5 J Z G V u d G l 0 e S Z x d W 9 0 O z o m c X V v d D t T Z X J 2 Z X I u R G F 0 Y W J h c 2 V c X C 8 y L 1 N R T C 9 k Z W 1 v O 0 N v b n R v c 2 9 S Z X R h a W x E V y 9 k Y m 8 v R m F j d E V 4 Y 2 h h b m d l U m F 0 Z S 5 7 R G F 0 Z U t l e S w y f S Z x d W 9 0 O y w m c X V v d D t L Z X l D b 2 x 1 b W 5 D b 3 V u d C Z x d W 9 0 O z o x f S x 7 J n F 1 b 3 Q 7 a 2 V 5 Q 2 9 s d W 1 u Q 2 9 1 b n Q m c X V v d D s 6 M S w m c X V v d D t r Z X l D b 2 x 1 b W 4 m c X V v d D s 6 M C w m c X V v d D t v d G h l c k t l e U N v b H V t b k l k Z W 5 0 a X R 5 J n F 1 b 3 Q 7 O i Z x d W 9 0 O 1 N l c n Z l c i 5 E Y X R h Y m F z Z V x c L z I v U 1 F M L 2 R l b W 8 7 Q 2 9 u d G 9 z b 1 J l d G F p b E R X L 2 R i b y 9 G Y W N 0 S V R N Y W N o a W 5 l L n t E Y X R l a 2 V 5 L D J 9 J n F 1 b 3 Q 7 L C Z x d W 9 0 O 0 t l e U N v b H V t b k N v d W 5 0 J n F 1 b 3 Q 7 O j F 9 L H s m c X V v d D t r Z X l D b 2 x 1 b W 5 D b 3 V u d C Z x d W 9 0 O z o x L C Z x d W 9 0 O 2 t l e U N v b H V t b i Z x d W 9 0 O z o w L C Z x d W 9 0 O 2 9 0 a G V y S 2 V 5 Q 2 9 s d W 1 u S W R l b n R p d H k m c X V v d D s 6 J n F 1 b 3 Q 7 U 2 V y d m V y L k R h d G F i Y X N l X F w v M i 9 T U U w v Z G V t b z t D b 2 5 0 b 3 N v U m V 0 Y W l s R F c v Z G J v L 0 Z h Y 3 R J V F N M Q S 5 7 R G F 0 Z U t l e S w x f S Z x d W 9 0 O y w m c X V v d D t L Z X l D b 2 x 1 b W 5 D b 3 V u d C Z x d W 9 0 O z o x f S x 7 J n F 1 b 3 Q 7 a 2 V 5 Q 2 9 s d W 1 u Q 2 9 1 b n Q m c X V v d D s 6 M S w m c X V v d D t r Z X l D b 2 x 1 b W 4 m c X V v d D s 6 M C w m c X V v d D t v d G h l c k t l e U N v b H V t b k l k Z W 5 0 a X R 5 J n F 1 b 3 Q 7 O i Z x d W 9 0 O 1 N l c n Z l c i 5 E Y X R h Y m F z Z V x c L z I v U 1 F M L 2 R l b W 8 7 Q 2 9 u d G 9 z b 1 J l d G F p b E R X L 2 R i b y 9 G Y W N 0 S W 5 2 Z W 5 0 b 3 J 5 L n t E Y X R l S 2 V 5 L D F 9 J n F 1 b 3 Q 7 L C Z x d W 9 0 O 0 t l e U N v b H V t b k N v d W 5 0 J n F 1 b 3 Q 7 O j F 9 L H s m c X V v d D t r Z X l D b 2 x 1 b W 5 D b 3 V u d C Z x d W 9 0 O z o x L C Z x d W 9 0 O 2 t l e U N v b H V t b i Z x d W 9 0 O z o w L C Z x d W 9 0 O 2 9 0 a G V y S 2 V 5 Q 2 9 s d W 1 u S W R l b n R p d H k m c X V v d D s 6 J n F 1 b 3 Q 7 U 2 V y d m V y L k R h d G F i Y X N l X F w v M i 9 T U U w v Z G V t b z t D b 2 5 0 b 3 N v U m V 0 Y W l s R F c v Z G J v L 0 Z h Y 3 R P b m x p b m V T Y W x l c y 5 7 R G F 0 Z U t l e S w x f S Z x d W 9 0 O y w m c X V v d D t L Z X l D b 2 x 1 b W 5 D b 3 V u d C Z x d W 9 0 O z o x f S x 7 J n F 1 b 3 Q 7 a 2 V 5 Q 2 9 s d W 1 u Q 2 9 1 b n Q m c X V v d D s 6 M S w m c X V v d D t r Z X l D b 2 x 1 b W 4 m c X V v d D s 6 M C w m c X V v d D t v d G h l c k t l e U N v b H V t b k l k Z W 5 0 a X R 5 J n F 1 b 3 Q 7 O i Z x d W 9 0 O 1 N l c n Z l c i 5 E Y X R h Y m F z Z V x c L z I v U 1 F M L 2 R l b W 8 7 Q 2 9 u d G 9 z b 1 J l d G F p b E R X L 2 R i b y 9 G Y W N 0 U 2 F s Z X M u e 0 R h d G V L Z X k s M X 0 m c X V v d D s s J n F 1 b 3 Q 7 S 2 V 5 Q 2 9 s d W 1 u Q 2 9 1 b n Q m c X V v d D s 6 M X 0 s e y Z x d W 9 0 O 2 t l e U N v b H V t b k N v d W 5 0 J n F 1 b 3 Q 7 O j E s J n F 1 b 3 Q 7 a 2 V 5 Q 2 9 s d W 1 u J n F 1 b 3 Q 7 O j A s J n F 1 b 3 Q 7 b 3 R o Z X J L Z X l D b 2 x 1 b W 5 J Z G V u d G l 0 e S Z x d W 9 0 O z o m c X V v d D t T Z X J 2 Z X I u R G F 0 Y W J h c 2 V c X C 8 y L 1 N R T C 9 k Z W 1 v O 0 N v b n R v c 2 9 S Z X R h a W x E V y 9 k Y m 8 v R m F j d F N h b G V z U X V v d G E u e 0 R h d G V L Z X k s N H 0 m c X V v d D s s J n F 1 b 3 Q 7 S 2 V 5 Q 2 9 s d W 1 u Q 2 9 1 b n Q m c X V v d D s 6 M X 0 s e y Z x d W 9 0 O 2 t l e U N v b H V t b k N v d W 5 0 J n F 1 b 3 Q 7 O j E s J n F 1 b 3 Q 7 a 2 V 5 Q 2 9 s d W 1 u J n F 1 b 3 Q 7 O j A s J n F 1 b 3 Q 7 b 3 R o Z X J L Z X l D b 2 x 1 b W 5 J Z G V u d G l 0 e S Z x d W 9 0 O z o m c X V v d D t T Z X J 2 Z X I u R G F 0 Y W J h c 2 V c X C 8 y L 1 N R T C 9 k Z W 1 v O 0 N v b n R v c 2 9 S Z X R h a W x E V y 9 k Y m 8 v R m F j d F N 0 c m F 0 Z W d 5 U G x h b i 5 7 R G F 0 Z W t l e S w x f S Z x d W 9 0 O y w m c X V v d D t L Z X l D b 2 x 1 b W 5 D b 3 V u d C Z x d W 9 0 O z o x f V 0 s J n F 1 b 3 Q 7 Y 2 9 s d W 1 u S W R l b n R p d G l l c y Z x d W 9 0 O z p b J n F 1 b 3 Q 7 U 2 V y d m V y L k R h d G F i Y X N l X F w v M i 9 T U U w v Z G V t b z t D b 2 5 0 b 3 N v U m V 0 Y W l s R F c v Z G J v L 0 R p b U R h d G U u e 0 R h d G V r Z X k s M H 0 m c X V v d D s s J n F 1 b 3 Q 7 U 2 V y d m V y L k R h d G F i Y X N l X F w v M i 9 T U U w v Z G V t b z t D b 2 5 0 b 3 N v U m V 0 Y W l s R F c v Z G J v L 0 R p b U R h d G U u e 0 R h d G V E Z X N j c m l w d G l v b i w y f S Z x d W 9 0 O y w m c X V v d D t T Z X J 2 Z X I u R G F 0 Y W J h c 2 V c X C 8 y L 1 N R T C 9 k Z W 1 v O 0 N v b n R v c 2 9 S Z X R h a W x E V y 9 k Y m 8 v R G l t R G F 0 Z S 5 7 Q 2 F s Z W 5 k Y X J Z Z W F y L D N 9 J n F 1 b 3 Q 7 L C Z x d W 9 0 O 1 N l c n Z l c i 5 E Y X R h Y m F z Z V x c L z I v U 1 F M L 2 R l b W 8 7 Q 2 9 u d G 9 z b 1 J l d G F p b E R X L 2 R i b y 9 E a W 1 E Y X R l L n t D Y W x l b m R h c k 1 v b n R o T G F i Z W w s M T B 9 J n F 1 b 3 Q 7 X S w m c X V v d D t D b 2 x 1 b W 5 D b 3 V u d C Z x d W 9 0 O z o 0 L C Z x d W 9 0 O 0 t l e U N v b H V t b k 5 h b W V z J n F 1 b 3 Q 7 O l s m c X V v d D t E Y X R l J n F 1 b 3 Q 7 X S w m c X V v d D t D b 2 x 1 b W 5 J Z G V u d G l 0 a W V z J n F 1 b 3 Q 7 O l s m c X V v d D t T Z X J 2 Z X I u R G F 0 Y W J h c 2 V c X C 8 y L 1 N R T C 9 k Z W 1 v O 0 N v b n R v c 2 9 S Z X R h a W x E V y 9 k Y m 8 v R G l t R G F 0 Z S 5 7 R G F 0 Z W t l e S w w f S Z x d W 9 0 O y w m c X V v d D t T Z X J 2 Z X I u R G F 0 Y W J h c 2 V c X C 8 y L 1 N R T C 9 k Z W 1 v O 0 N v b n R v c 2 9 S Z X R h a W x E V y 9 k Y m 8 v R G l t R G F 0 Z S 5 7 R G F 0 Z U R l c 2 N y a X B 0 a W 9 u L D J 9 J n F 1 b 3 Q 7 L C Z x d W 9 0 O 1 N l c n Z l c i 5 E Y X R h Y m F z Z V x c L z I v U 1 F M L 2 R l b W 8 7 Q 2 9 u d G 9 z b 1 J l d G F p b E R X L 2 R i b y 9 E a W 1 E Y X R l L n t D Y W x l b m R h c l l l Y X I s M 3 0 m c X V v d D s s J n F 1 b 3 Q 7 U 2 V y d m V y L k R h d G F i Y X N l X F w v M i 9 T U U w v Z G V t b z t D b 2 5 0 b 3 N v U m V 0 Y W l s R F c v Z G J v L 0 R p b U R h d G U u e 0 N h b G V u Z G F y T W 9 u d G h M Y W J l b C w x M H 0 m c X V v d D t d L C Z x d W 9 0 O 1 J l b G F 0 a W 9 u c 2 h p c E l u Z m 8 m c X V v d D s 6 W 3 s m c X V v d D t r Z X l D b 2 x 1 b W 5 D b 3 V u d C Z x d W 9 0 O z o x L C Z x d W 9 0 O 2 t l e U N v b H V t b i Z x d W 9 0 O z o w L C Z x d W 9 0 O 2 9 0 a G V y S 2 V 5 Q 2 9 s d W 1 u S W R l b n R p d H k m c X V v d D s 6 J n F 1 b 3 Q 7 U 2 V y d m V y L k R h d G F i Y X N l X F w v M i 9 T U U w v Z G V t b z t D b 2 5 0 b 3 N v U m V 0 Y W l s R F c v Z G J v L 0 Z h Y 3 R F e G N o Y W 5 n Z V J h d G U u e 0 R h d G V L Z X k s M n 0 m c X V v d D s s J n F 1 b 3 Q 7 S 2 V 5 Q 2 9 s d W 1 u Q 2 9 1 b n Q m c X V v d D s 6 M X 0 s e y Z x d W 9 0 O 2 t l e U N v b H V t b k N v d W 5 0 J n F 1 b 3 Q 7 O j E s J n F 1 b 3 Q 7 a 2 V 5 Q 2 9 s d W 1 u J n F 1 b 3 Q 7 O j A s J n F 1 b 3 Q 7 b 3 R o Z X J L Z X l D b 2 x 1 b W 5 J Z G V u d G l 0 e S Z x d W 9 0 O z o m c X V v d D t T Z X J 2 Z X I u R G F 0 Y W J h c 2 V c X C 8 y L 1 N R T C 9 k Z W 1 v O 0 N v b n R v c 2 9 S Z X R h a W x E V y 9 k Y m 8 v R m F j d E l U T W F j a G l u Z S 5 7 R G F 0 Z W t l e S w y f S Z x d W 9 0 O y w m c X V v d D t L Z X l D b 2 x 1 b W 5 D b 3 V u d C Z x d W 9 0 O z o x f S x 7 J n F 1 b 3 Q 7 a 2 V 5 Q 2 9 s d W 1 u Q 2 9 1 b n Q m c X V v d D s 6 M S w m c X V v d D t r Z X l D b 2 x 1 b W 4 m c X V v d D s 6 M C w m c X V v d D t v d G h l c k t l e U N v b H V t b k l k Z W 5 0 a X R 5 J n F 1 b 3 Q 7 O i Z x d W 9 0 O 1 N l c n Z l c i 5 E Y X R h Y m F z Z V x c L z I v U 1 F M L 2 R l b W 8 7 Q 2 9 u d G 9 z b 1 J l d G F p b E R X L 2 R i b y 9 G Y W N 0 S V R T T E E u e 0 R h d G V L Z X k s M X 0 m c X V v d D s s J n F 1 b 3 Q 7 S 2 V 5 Q 2 9 s d W 1 u Q 2 9 1 b n Q m c X V v d D s 6 M X 0 s e y Z x d W 9 0 O 2 t l e U N v b H V t b k N v d W 5 0 J n F 1 b 3 Q 7 O j E s J n F 1 b 3 Q 7 a 2 V 5 Q 2 9 s d W 1 u J n F 1 b 3 Q 7 O j A s J n F 1 b 3 Q 7 b 3 R o Z X J L Z X l D b 2 x 1 b W 5 J Z G V u d G l 0 e S Z x d W 9 0 O z o m c X V v d D t T Z X J 2 Z X I u R G F 0 Y W J h c 2 V c X C 8 y L 1 N R T C 9 k Z W 1 v O 0 N v b n R v c 2 9 S Z X R h a W x E V y 9 k Y m 8 v R m F j d E l u d m V u d G 9 y e S 5 7 R G F 0 Z U t l e S w x f S Z x d W 9 0 O y w m c X V v d D t L Z X l D b 2 x 1 b W 5 D b 3 V u d C Z x d W 9 0 O z o x f S x 7 J n F 1 b 3 Q 7 a 2 V 5 Q 2 9 s d W 1 u Q 2 9 1 b n Q m c X V v d D s 6 M S w m c X V v d D t r Z X l D b 2 x 1 b W 4 m c X V v d D s 6 M C w m c X V v d D t v d G h l c k t l e U N v b H V t b k l k Z W 5 0 a X R 5 J n F 1 b 3 Q 7 O i Z x d W 9 0 O 1 N l c n Z l c i 5 E Y X R h Y m F z Z V x c L z I v U 1 F M L 2 R l b W 8 7 Q 2 9 u d G 9 z b 1 J l d G F p b E R X L 2 R i b y 9 G Y W N 0 T 2 5 s a W 5 l U 2 F s Z X M u e 0 R h d G V L Z X k s M X 0 m c X V v d D s s J n F 1 b 3 Q 7 S 2 V 5 Q 2 9 s d W 1 u Q 2 9 1 b n Q m c X V v d D s 6 M X 0 s e y Z x d W 9 0 O 2 t l e U N v b H V t b k N v d W 5 0 J n F 1 b 3 Q 7 O j E s J n F 1 b 3 Q 7 a 2 V 5 Q 2 9 s d W 1 u J n F 1 b 3 Q 7 O j A s J n F 1 b 3 Q 7 b 3 R o Z X J L Z X l D b 2 x 1 b W 5 J Z G V u d G l 0 e S Z x d W 9 0 O z o m c X V v d D t T Z X J 2 Z X I u R G F 0 Y W J h c 2 V c X C 8 y L 1 N R T C 9 k Z W 1 v O 0 N v b n R v c 2 9 S Z X R h a W x E V y 9 k Y m 8 v R m F j d F N h b G V z L n t E Y X R l S 2 V 5 L D F 9 J n F 1 b 3 Q 7 L C Z x d W 9 0 O 0 t l e U N v b H V t b k N v d W 5 0 J n F 1 b 3 Q 7 O j F 9 L H s m c X V v d D t r Z X l D b 2 x 1 b W 5 D b 3 V u d C Z x d W 9 0 O z o x L C Z x d W 9 0 O 2 t l e U N v b H V t b i Z x d W 9 0 O z o w L C Z x d W 9 0 O 2 9 0 a G V y S 2 V 5 Q 2 9 s d W 1 u S W R l b n R p d H k m c X V v d D s 6 J n F 1 b 3 Q 7 U 2 V y d m V y L k R h d G F i Y X N l X F w v M i 9 T U U w v Z G V t b z t D b 2 5 0 b 3 N v U m V 0 Y W l s R F c v Z G J v L 0 Z h Y 3 R T Y W x l c 1 F 1 b 3 R h L n t E Y X R l S 2 V 5 L D R 9 J n F 1 b 3 Q 7 L C Z x d W 9 0 O 0 t l e U N v b H V t b k N v d W 5 0 J n F 1 b 3 Q 7 O j F 9 L H s m c X V v d D t r Z X l D b 2 x 1 b W 5 D b 3 V u d C Z x d W 9 0 O z o x L C Z x d W 9 0 O 2 t l e U N v b H V t b i Z x d W 9 0 O z o w L C Z x d W 9 0 O 2 9 0 a G V y S 2 V 5 Q 2 9 s d W 1 u S W R l b n R p d H k m c X V v d D s 6 J n F 1 b 3 Q 7 U 2 V y d m V y L k R h d G F i Y X N l X F w v M i 9 T U U w v Z G V t b z t D b 2 5 0 b 3 N v U m V 0 Y W l s R F c v Z G J v L 0 Z h Y 3 R T d H J h d G V n e V B s Y W 4 u e 0 R h d G V r Z X k s M X 0 m c X V v d D s s J n F 1 b 3 Q 7 S 2 V 5 Q 2 9 s d W 1 u Q 2 9 1 b n Q m c X V v d D s 6 M X 1 d f S I g L z 4 8 L 1 N 0 Y W J s Z U V u d H J p Z X M + P C 9 J d G V t P j x J d G V t P j x J d G V t T G 9 j Y X R p b 2 4 + P E l 0 Z W 1 U e X B l P k Z v c m 1 1 b G E 8 L 0 l 0 Z W 1 U e X B l P j x J d G V t U G F 0 a D 5 T Z W N 0 a W 9 u M S 9 E Y X R l L 1 N v d X J j Z T w v S X R l b V B h d G g + P C 9 J d G V t T G 9 j Y X R p b 2 4 + P F N 0 Y W J s Z U V u d H J p Z X M g L z 4 8 L 0 l 0 Z W 0 + P E l 0 Z W 0 + P E l 0 Z W 1 M b 2 N h d G l v b j 4 8 S X R l b V R 5 c G U + R m 9 y b X V s Y T w v S X R l b V R 5 c G U + P E l 0 Z W 1 Q Y X R o P l N l Y 3 R p b 2 4 x L 0 R h d G U v Q 2 9 u d G 9 z b 1 J l d G F p b E R X P C 9 J d G V t U G F 0 a D 4 8 L 0 l 0 Z W 1 M b 2 N h d G l v b j 4 8 U 3 R h Y m x l R W 5 0 c m l l c y A v P j w v S X R l b T 4 8 S X R l b T 4 8 S X R l b U x v Y 2 F 0 a W 9 u P j x J d G V t V H l w Z T 5 G b 3 J t d W x h P C 9 J d G V t V H l w Z T 4 8 S X R l b V B h d G g + U 2 V j d G l v b j E v R G F 0 Z S 9 k Y m 9 f R G l t R G F 0 Z T w v S X R l b V B h d G g + P C 9 J d G V t T G 9 j Y X R p b 2 4 + P F N 0 Y W J s Z U V u d H J p Z X M g L z 4 8 L 0 l 0 Z W 0 + P E l 0 Z W 0 + P E l 0 Z W 1 M b 2 N h d G l v b j 4 8 S X R l b V R 5 c G U + R m 9 y b X V s Y T w v S X R l b V R 5 c G U + P E l 0 Z W 1 Q Y X R o P l N l Y 3 R p b 2 4 x L 0 R h d G U v U m V t b 3 Z l Z C U y M E N v b H V t b n M 8 L 0 l 0 Z W 1 Q Y X R o P j w v S X R l b U x v Y 2 F 0 a W 9 u P j x T d G F i b G V F b n R y a W V z I C 8 + P C 9 J d G V t P j x J d G V t P j x J d G V t T G 9 j Y X R p b 2 4 + P E l 0 Z W 1 U e X B l P k Z v c m 1 1 b G E 8 L 0 l 0 Z W 1 U e X B l P j x J d G V t U G F 0 a D 5 T Z W N 0 a W 9 u M S 9 E Y X R l L 1 J l b m F t Z W Q l M j B D b 2 x 1 b W 5 z P C 9 J d G V t U G F 0 a D 4 8 L 0 l 0 Z W 1 M b 2 N h d G l v b j 4 8 U 3 R h Y m x l R W 5 0 c m l l c y A v P j w v S X R l b T 4 8 S X R l b T 4 8 S X R l b U x v Y 2 F 0 a W 9 u P j x J d G V t V H l w Z T 5 G b 3 J t d W x h P C 9 J d G V t V H l w Z T 4 8 S X R l b V B h d G g + U 2 V j d G l v b j E v R G F 0 Z S 9 S Z W 1 v d m V k J T I w Q 2 9 s d W 1 u c z E 8 L 0 l 0 Z W 1 Q Y X R o P j w v S X R l b U x v Y 2 F 0 a W 9 u P j x T d G F i b G V F b n R y a W V z I C 8 + P C 9 J d G V t P j x J d G V t P j x J d G V t T G 9 j Y X R p b 2 4 + P E l 0 Z W 1 U e X B l P k Z v c m 1 1 b G E 8 L 0 l 0 Z W 1 U e X B l P j x J d G V t U G F 0 a D 5 T Z W N 0 a W 9 u M S 9 E Y X R l L 1 J l b m F t Z W Q l M j B D b 2 x 1 b W 5 z M T w v S X R l b V B h d G g + P C 9 J d G V t T G 9 j Y X R p b 2 4 + P F N 0 Y W J s Z U V u d H J p Z X M g L z 4 8 L 0 l 0 Z W 0 + P E l 0 Z W 0 + P E l 0 Z W 1 M b 2 N h d G l v b j 4 8 S X R l b V R 5 c G U + R m 9 y b X V s Y T w v S X R l b V R 5 c G U + P E l 0 Z W 1 Q Y X R o P l N l Y 3 R p b 2 4 x L 0 R h d G U v U m V t b 3 Z l Z C U y M E N v b H V t b n M y P C 9 J d G V t U G F 0 a D 4 8 L 0 l 0 Z W 1 M b 2 N h d G l v b j 4 8 U 3 R h Y m x l R W 5 0 c m l l c y A v P j w v S X R l b T 4 8 S X R l b T 4 8 S X R l b U x v Y 2 F 0 a W 9 u P j x J d G V t V H l w Z T 5 G b 3 J t d W x h P C 9 J d G V t V H l w Z T 4 8 S X R l b V B h d G g + U 2 V j d G l v b j E v U 3 R y Y X R l Z 3 l Q b G F u 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R G F 0 Z W t l e S Z x d W 9 0 O y w m c X V v d D t F b n R p d H l L Z X k m c X V v d D s s J n F 1 b 3 Q 7 U 2 N l b m F y a W 9 L Z X k m c X V v d D s s J n F 1 b 3 Q 7 Q W N j b 3 V u d E t l e S Z x d W 9 0 O y w m c X V v d D t Q c m 9 k d W N 0 Q 2 F 0 Z W d v c n l L Z X k m c X V v d D s s J n F 1 b 3 Q 7 Q W 1 v d W 5 0 J n F 1 b 3 Q 7 L C Z x d W 9 0 O 0 N h d G V n b 3 J 5 J n F 1 b 3 Q 7 L C Z x d W 9 0 O 1 N j Z W 5 h c m l v J n F 1 b 3 Q 7 X S I g L z 4 8 R W 5 0 c n k g V H l w Z T 0 i R m l s b E N v b H V t b l R 5 c G V z I i B W Y W x 1 Z T 0 i c 0 J 3 S U N B Z 0 l S Q m d Z P S I g L z 4 8 R W 5 0 c n k g V H l w Z T 0 i R m l s b E x h c 3 R V c G R h d G V k I i B W Y W x 1 Z T 0 i Z D I w M j A t M D M t M T Z U M T Y 6 M z U 6 M D g u M j U 4 M T k z N F o i I C 8 + P E V u d H J 5 I F R 5 c G U 9 I k Z p b G x F c n J v c k N v d W 5 0 I i B W Y W x 1 Z T 0 i b D A i I C 8 + P E V u d H J 5 I F R 5 c G U 9 I k F k Z G V k V G 9 E Y X R h T W 9 k Z W w i I F Z h b H V l P S J s M S I g L z 4 8 R W 5 0 c n k g V H l w Z T 0 i R m l s b E N v d W 5 0 I i B W Y W x 1 Z T 0 i b D I 3 N T A 2 M i I g L z 4 8 R W 5 0 c n k g V H l w Z T 0 i R m l s b E V y c m 9 y Q 2 9 k Z S I g V m F s d W U 9 I n N V b m t u b 3 d u I i A v P j x F b n R y e S B U e X B l P S J S Z W x h d G l v b n N o a X B J b m Z v Q 2 9 u d G F p b m V y I i B W Y W x 1 Z T 0 i c 3 s m c X V v d D t j b 2 x 1 b W 5 D b 3 V u d C Z x d W 9 0 O z o 4 L C Z x d W 9 0 O 2 t l e U N v b H V t b k 5 h b W V z J n F 1 b 3 Q 7 O l t d L C Z x d W 9 0 O 3 F 1 Z X J 5 U m V s Y X R p b 2 5 z a G l w c y Z x d W 9 0 O z p b e y Z x d W 9 0 O 2 t l e U N v b H V t b k N v d W 5 0 J n F 1 b 3 Q 7 O j E s J n F 1 b 3 Q 7 a 2 V 5 Q 2 9 s d W 1 u J n F 1 b 3 Q 7 O j M s J n F 1 b 3 Q 7 b 3 R o Z X J L Z X l D b 2 x 1 b W 5 J Z G V u d G l 0 e S Z x d W 9 0 O z o m c X V v d D t T Z X J 2 Z X I u R G F 0 Y W J h c 2 V c X C 8 y L 1 N R T C 9 k Z W 1 v O 0 N v b n R v c 2 9 S Z X R h a W x E V y 9 k Y m 8 v R G l t Q W N j b 3 V u d C 5 7 Q W N j b 3 V u d E t l e S w w f S Z x d W 9 0 O y w m c X V v d D t L Z X l D b 2 x 1 b W 5 D b 3 V u d C Z x d W 9 0 O z o x f S x 7 J n F 1 b 3 Q 7 a 2 V 5 Q 2 9 s d W 1 u Q 2 9 1 b n Q m c X V v d D s 6 M S w m c X V v d D t r Z X l D b 2 x 1 b W 4 m c X V v d D s 6 M C w m c X V v d D t v d G h l c k t l e U N v b H V t b k l k Z W 5 0 a X R 5 J n F 1 b 3 Q 7 O i Z x d W 9 0 O 1 N l c n Z l c i 5 E Y X R h Y m F z Z V x c L z I v U 1 F M L 2 R l b W 8 7 Q 2 9 u d G 9 z b 1 J l d G F p b E R X L 2 R i b y 9 E a W 1 E Y X R l L n t E Y X R l a 2 V 5 L D B 9 J n F 1 b 3 Q 7 L C Z x d W 9 0 O 0 t l e U N v b H V t b k N v d W 5 0 J n F 1 b 3 Q 7 O j F 9 L H s m c X V v d D t r Z X l D b 2 x 1 b W 5 D b 3 V u d C Z x d W 9 0 O z o x L C Z x d W 9 0 O 2 t l e U N v b H V t b i Z x d W 9 0 O z o x L C Z x d W 9 0 O 2 9 0 a G V y S 2 V 5 Q 2 9 s d W 1 u S W R l b n R p d H k m c X V v d D s 6 J n F 1 b 3 Q 7 U 2 V y d m V y L k R h d G F i Y X N l X F w v M i 9 T U U w v Z G V t b z t D b 2 5 0 b 3 N v U m V 0 Y W l s R F c v Z G J v L 0 R p b U V u d G l 0 e S 5 7 R W 5 0 a X R 5 S 2 V 5 L D B 9 J n F 1 b 3 Q 7 L C Z x d W 9 0 O 0 t l e U N v b H V t b k N v d W 5 0 J n F 1 b 3 Q 7 O j F 9 L H s m c X V v d D t r Z X l D b 2 x 1 b W 5 D b 3 V u d C Z x d W 9 0 O z o x L C Z x d W 9 0 O 2 t l e U N v b H V t b i Z x d W 9 0 O z o 0 L C Z x d W 9 0 O 2 9 0 a G V y S 2 V 5 Q 2 9 s d W 1 u S W R l b n R p d H k m c X V v d D s 6 J n F 1 b 3 Q 7 U 2 V y d m V y L k R h d G F i Y X N l X F w v M i 9 T U U w v Z G V t b z t D b 2 5 0 b 3 N v U m V 0 Y W l s R F c v Z G J v L 0 R p b V B y b 2 R 1 Y 3 R D Y X R l Z 2 9 y e S 5 7 U H J v Z H V j d E N h d G V n b 3 J 5 S 2 V 5 L D B 9 J n F 1 b 3 Q 7 L C Z x d W 9 0 O 0 t l e U N v b H V t b k N v d W 5 0 J n F 1 b 3 Q 7 O j F 9 L H s m c X V v d D t r Z X l D b 2 x 1 b W 5 D b 3 V u d C Z x d W 9 0 O z o x L C Z x d W 9 0 O 2 t l e U N v b H V t b i Z x d W 9 0 O z o y L C Z x d W 9 0 O 2 9 0 a G V y S 2 V 5 Q 2 9 s d W 1 u S W R l b n R p d H k m c X V v d D s 6 J n F 1 b 3 Q 7 U 2 V y d m V y L k R h d G F i Y X N l X F w v M i 9 T U U w v Z G V t b z t D b 2 5 0 b 3 N v U m V 0 Y W l s R F c v Z G J v L 0 R p b V N j Z W 5 h c m l v L n t T Y 2 V u Y X J p b 0 t l e S w w f S Z x d W 9 0 O y w m c X V v d D t L Z X l D b 2 x 1 b W 5 D b 3 V u d C Z x d W 9 0 O z o x f V 0 s J n F 1 b 3 Q 7 Y 2 9 s d W 1 u S W R l b n R p d G l l c y Z x d W 9 0 O z p b J n F 1 b 3 Q 7 U 2 V y d m V y L k R h d G F i Y X N l X F w v M i 9 T U U w v Z G V t b z t D b 2 5 0 b 3 N v U m V 0 Y W l s R F c v Z G J v L 0 Z h Y 3 R T d H J h d G V n e V B s Y W 4 u e 0 R h d G V r Z X k s M X 0 m c X V v d D s s J n F 1 b 3 Q 7 U 2 V y d m V y L k R h d G F i Y X N l X F w v M i 9 T U U w v Z G V t b z t D b 2 5 0 b 3 N v U m V 0 Y W l s R F c v Z G J v L 0 Z h Y 3 R T d H J h d G V n e V B s Y W 4 u e 0 V u d G l 0 e U t l e S w y f S Z x d W 9 0 O y w m c X V v d D t T Z X J 2 Z X I u R G F 0 Y W J h c 2 V c X C 8 y L 1 N R T C 9 k Z W 1 v O 0 N v b n R v c 2 9 S Z X R h a W x E V y 9 k Y m 8 v R m F j d F N 0 c m F 0 Z W d 5 U G x h b i 5 7 U 2 N l b m F y a W 9 L Z X k s M 3 0 m c X V v d D s s J n F 1 b 3 Q 7 U 2 V y d m V y L k R h d G F i Y X N l X F w v M i 9 T U U w v Z G V t b z t D b 2 5 0 b 3 N v U m V 0 Y W l s R F c v Z G J v L 0 Z h Y 3 R T d H J h d G V n e V B s Y W 4 u e 0 F j Y 2 9 1 b n R L Z X k s N H 0 m c X V v d D s s J n F 1 b 3 Q 7 U 2 V y d m V y L k R h d G F i Y X N l X F w v M i 9 T U U w v Z G V t b z t D b 2 5 0 b 3 N v U m V 0 Y W l s R F c v Z G J v L 0 Z h Y 3 R T d H J h d G V n e V B s Y W 4 u e 1 B y b 2 R 1 Y 3 R D Y X R l Z 2 9 y e U t l e S w 2 f S Z x d W 9 0 O y w m c X V v d D t T Z X J 2 Z X I u R G F 0 Y W J h c 2 V c X C 8 y L 1 N R T C 9 k Z W 1 v O 0 N v b n R v c 2 9 S Z X R h a W x E V y 9 k Y m 8 v R m F j d F N 0 c m F 0 Z W d 5 U G x h b i 5 7 Q W 1 v d W 5 0 L D d 9 J n F 1 b 3 Q 7 L C Z x d W 9 0 O 1 N l c n Z l c i 5 E Y X R h Y m F z Z V x c L z I v U 1 F M L 2 R l b W 8 7 Q 2 9 u d G 9 z b 1 J l d G F p b E R X L 2 R i b y 9 E a W 1 Q c m 9 k d W N 0 Q 2 F 0 Z W d v c n k u e 1 B y b 2 R 1 Y 3 R D Y X R l Z 2 9 y e U 5 h b W U s M n 0 m c X V v d D s s J n F 1 b 3 Q 7 U 2 V y d m V y L k R h d G F i Y X N l X F w v M i 9 T U U w v Z G V t b z t D b 2 5 0 b 3 N v U m V 0 Y W l s R F c v Z G J v L 0 R p b V N j Z W 5 h c m l v L n t T Y 2 V u Y X J p b 0 5 h b W U s M n 0 m c X V v d D t d L C Z x d W 9 0 O 0 N v b H V t b k N v d W 5 0 J n F 1 b 3 Q 7 O j g s J n F 1 b 3 Q 7 S 2 V 5 Q 2 9 s d W 1 u T m F t Z X M m c X V v d D s 6 W 1 0 s J n F 1 b 3 Q 7 Q 2 9 s d W 1 u S W R l b n R p d G l l c y Z x d W 9 0 O z p b J n F 1 b 3 Q 7 U 2 V y d m V y L k R h d G F i Y X N l X F w v M i 9 T U U w v Z G V t b z t D b 2 5 0 b 3 N v U m V 0 Y W l s R F c v Z G J v L 0 Z h Y 3 R T d H J h d G V n e V B s Y W 4 u e 0 R h d G V r Z X k s M X 0 m c X V v d D s s J n F 1 b 3 Q 7 U 2 V y d m V y L k R h d G F i Y X N l X F w v M i 9 T U U w v Z G V t b z t D b 2 5 0 b 3 N v U m V 0 Y W l s R F c v Z G J v L 0 Z h Y 3 R T d H J h d G V n e V B s Y W 4 u e 0 V u d G l 0 e U t l e S w y f S Z x d W 9 0 O y w m c X V v d D t T Z X J 2 Z X I u R G F 0 Y W J h c 2 V c X C 8 y L 1 N R T C 9 k Z W 1 v O 0 N v b n R v c 2 9 S Z X R h a W x E V y 9 k Y m 8 v R m F j d F N 0 c m F 0 Z W d 5 U G x h b i 5 7 U 2 N l b m F y a W 9 L Z X k s M 3 0 m c X V v d D s s J n F 1 b 3 Q 7 U 2 V y d m V y L k R h d G F i Y X N l X F w v M i 9 T U U w v Z G V t b z t D b 2 5 0 b 3 N v U m V 0 Y W l s R F c v Z G J v L 0 Z h Y 3 R T d H J h d G V n e V B s Y W 4 u e 0 F j Y 2 9 1 b n R L Z X k s N H 0 m c X V v d D s s J n F 1 b 3 Q 7 U 2 V y d m V y L k R h d G F i Y X N l X F w v M i 9 T U U w v Z G V t b z t D b 2 5 0 b 3 N v U m V 0 Y W l s R F c v Z G J v L 0 Z h Y 3 R T d H J h d G V n e V B s Y W 4 u e 1 B y b 2 R 1 Y 3 R D Y X R l Z 2 9 y e U t l e S w 2 f S Z x d W 9 0 O y w m c X V v d D t T Z X J 2 Z X I u R G F 0 Y W J h c 2 V c X C 8 y L 1 N R T C 9 k Z W 1 v O 0 N v b n R v c 2 9 S Z X R h a W x E V y 9 k Y m 8 v R m F j d F N 0 c m F 0 Z W d 5 U G x h b i 5 7 Q W 1 v d W 5 0 L D d 9 J n F 1 b 3 Q 7 L C Z x d W 9 0 O 1 N l c n Z l c i 5 E Y X R h Y m F z Z V x c L z I v U 1 F M L 2 R l b W 8 7 Q 2 9 u d G 9 z b 1 J l d G F p b E R X L 2 R i b y 9 E a W 1 Q c m 9 k d W N 0 Q 2 F 0 Z W d v c n k u e 1 B y b 2 R 1 Y 3 R D Y X R l Z 2 9 y e U 5 h b W U s M n 0 m c X V v d D s s J n F 1 b 3 Q 7 U 2 V y d m V y L k R h d G F i Y X N l X F w v M i 9 T U U w v Z G V t b z t D b 2 5 0 b 3 N v U m V 0 Y W l s R F c v Z G J v L 0 R p b V N j Z W 5 h c m l v L n t T Y 2 V u Y X J p b 0 5 h b W U s M n 0 m c X V v d D t d L C Z x d W 9 0 O 1 J l b G F 0 a W 9 u c 2 h p c E l u Z m 8 m c X V v d D s 6 W 3 s m c X V v d D t r Z X l D b 2 x 1 b W 5 D b 3 V u d C Z x d W 9 0 O z o x L C Z x d W 9 0 O 2 t l e U N v b H V t b i Z x d W 9 0 O z o z L C Z x d W 9 0 O 2 9 0 a G V y S 2 V 5 Q 2 9 s d W 1 u S W R l b n R p d H k m c X V v d D s 6 J n F 1 b 3 Q 7 U 2 V y d m V y L k R h d G F i Y X N l X F w v M i 9 T U U w v Z G V t b z t D b 2 5 0 b 3 N v U m V 0 Y W l s R F c v Z G J v L 0 R p b U F j Y 2 9 1 b n Q u e 0 F j Y 2 9 1 b n R L Z X k s M H 0 m c X V v d D s s J n F 1 b 3 Q 7 S 2 V 5 Q 2 9 s d W 1 u Q 2 9 1 b n Q m c X V v d D s 6 M X 0 s e y Z x d W 9 0 O 2 t l e U N v b H V t b k N v d W 5 0 J n F 1 b 3 Q 7 O j E s J n F 1 b 3 Q 7 a 2 V 5 Q 2 9 s d W 1 u J n F 1 b 3 Q 7 O j A s J n F 1 b 3 Q 7 b 3 R o Z X J L Z X l D b 2 x 1 b W 5 J Z G V u d G l 0 e S Z x d W 9 0 O z o m c X V v d D t T Z X J 2 Z X I u R G F 0 Y W J h c 2 V c X C 8 y L 1 N R T C 9 k Z W 1 v O 0 N v b n R v c 2 9 S Z X R h a W x E V y 9 k Y m 8 v R G l t R G F 0 Z S 5 7 R G F 0 Z W t l e S w w f S Z x d W 9 0 O y w m c X V v d D t L Z X l D b 2 x 1 b W 5 D b 3 V u d C Z x d W 9 0 O z o x f S x 7 J n F 1 b 3 Q 7 a 2 V 5 Q 2 9 s d W 1 u Q 2 9 1 b n Q m c X V v d D s 6 M S w m c X V v d D t r Z X l D b 2 x 1 b W 4 m c X V v d D s 6 M S w m c X V v d D t v d G h l c k t l e U N v b H V t b k l k Z W 5 0 a X R 5 J n F 1 b 3 Q 7 O i Z x d W 9 0 O 1 N l c n Z l c i 5 E Y X R h Y m F z Z V x c L z I v U 1 F M L 2 R l b W 8 7 Q 2 9 u d G 9 z b 1 J l d G F p b E R X L 2 R i b y 9 E a W 1 F b n R p d H k u e 0 V u d G l 0 e U t l e S w w f S Z x d W 9 0 O y w m c X V v d D t L Z X l D b 2 x 1 b W 5 D b 3 V u d C Z x d W 9 0 O z o x f S x 7 J n F 1 b 3 Q 7 a 2 V 5 Q 2 9 s d W 1 u Q 2 9 1 b n Q m c X V v d D s 6 M S w m c X V v d D t r Z X l D b 2 x 1 b W 4 m c X V v d D s 6 N C w m c X V v d D t v d G h l c k t l e U N v b H V t b k l k Z W 5 0 a X R 5 J n F 1 b 3 Q 7 O i Z x d W 9 0 O 1 N l c n Z l c i 5 E Y X R h Y m F z Z V x c L z I v U 1 F M L 2 R l b W 8 7 Q 2 9 u d G 9 z b 1 J l d G F p b E R X L 2 R i b y 9 E a W 1 Q c m 9 k d W N 0 Q 2 F 0 Z W d v c n k u e 1 B y b 2 R 1 Y 3 R D Y X R l Z 2 9 y e U t l e S w w f S Z x d W 9 0 O y w m c X V v d D t L Z X l D b 2 x 1 b W 5 D b 3 V u d C Z x d W 9 0 O z o x f S x 7 J n F 1 b 3 Q 7 a 2 V 5 Q 2 9 s d W 1 u Q 2 9 1 b n Q m c X V v d D s 6 M S w m c X V v d D t r Z X l D b 2 x 1 b W 4 m c X V v d D s 6 M i w m c X V v d D t v d G h l c k t l e U N v b H V t b k l k Z W 5 0 a X R 5 J n F 1 b 3 Q 7 O i Z x d W 9 0 O 1 N l c n Z l c i 5 E Y X R h Y m F z Z V x c L z I v U 1 F M L 2 R l b W 8 7 Q 2 9 u d G 9 z b 1 J l d G F p b E R X L 2 R i b y 9 E a W 1 T Y 2 V u Y X J p b y 5 7 U 2 N l b m F y a W 9 L Z X k s M H 0 m c X V v d D s s J n F 1 b 3 Q 7 S 2 V 5 Q 2 9 s d W 1 u Q 2 9 1 b n Q m c X V v d D s 6 M X 1 d f S I g L z 4 8 L 1 N 0 Y W J s Z U V u d H J p Z X M + P C 9 J d G V t P j x J d G V t P j x J d G V t T G 9 j Y X R p b 2 4 + P E l 0 Z W 1 U e X B l P k Z v c m 1 1 b G E 8 L 0 l 0 Z W 1 U e X B l P j x J d G V t U G F 0 a D 5 T Z W N 0 a W 9 u M S 9 T d H J h d G V n e V B s Y W 4 v U 2 9 1 c m N l P C 9 J d G V t U G F 0 a D 4 8 L 0 l 0 Z W 1 M b 2 N h d G l v b j 4 8 U 3 R h Y m x l R W 5 0 c m l l c y A v P j w v S X R l b T 4 8 S X R l b T 4 8 S X R l b U x v Y 2 F 0 a W 9 u P j x J d G V t V H l w Z T 5 G b 3 J t d W x h P C 9 J d G V t V H l w Z T 4 8 S X R l b V B h d G g + U 2 V j d G l v b j E v U 3 R y Y X R l Z 3 l Q b G F u L 0 N v b n R v c 2 9 S Z X R h a W x E V z w v S X R l b V B h d G g + P C 9 J d G V t T G 9 j Y X R p b 2 4 + P F N 0 Y W J s Z U V u d H J p Z X M g L z 4 8 L 0 l 0 Z W 0 + P E l 0 Z W 0 + P E l 0 Z W 1 M b 2 N h d G l v b j 4 8 S X R l b V R 5 c G U + R m 9 y b X V s Y T w v S X R l b V R 5 c G U + P E l 0 Z W 1 Q Y X R o P l N l Y 3 R p b 2 4 x L 1 N 0 c m F 0 Z W d 5 U G x h b i 9 k Y m 9 f R m F j d F N 0 c m F 0 Z W d 5 U G x h b j w v S X R l b V B h d G g + P C 9 J d G V t T G 9 j Y X R p b 2 4 + P F N 0 Y W J s Z U V u d H J p Z X M g L z 4 8 L 0 l 0 Z W 0 + P E l 0 Z W 0 + P E l 0 Z W 1 M b 2 N h d G l v b j 4 8 S X R l b V R 5 c G U + R m 9 y b X V s Y T w v S X R l b V R 5 c G U + P E l 0 Z W 1 Q Y X R o P l N l Y 3 R p b 2 4 x L 1 N 0 c m F 0 Z W d 5 U G x h b i 9 G a W x 0 Z X J l Z C U y M F J v d 3 M 8 L 0 l 0 Z W 1 Q Y X R o P j w v S X R l b U x v Y 2 F 0 a W 9 u P j x T d G F i b G V F b n R y a W V z I C 8 + P C 9 J d G V t P j x J d G V t P j x J d G V t T G 9 j Y X R p b 2 4 + P E l 0 Z W 1 U e X B l P k Z v c m 1 1 b G E 8 L 0 l 0 Z W 1 U e X B l P j x J d G V t U G F 0 a D 5 T Z W N 0 a W 9 u M S 9 T d H J h d G V n e V B s Y W 4 v U m V t b 3 Z l Z C U y M E N v b H V t b n M 8 L 0 l 0 Z W 1 Q Y X R o P j w v S X R l b U x v Y 2 F 0 a W 9 u P j x T d G F i b G V F b n R y a W V z I C 8 + P C 9 J d G V t P j x J d G V t P j x J d G V t T G 9 j Y X R p b 2 4 + P E l 0 Z W 1 U e X B l P k Z v c m 1 1 b G E 8 L 0 l 0 Z W 1 U e X B l P j x J d G V t U G F 0 a D 5 T Z W N 0 a W 9 u M S 9 T d H J h d G V n e V B s Y W 4 v R X h w Y W 5 k Z W Q l M j B E a W 1 Q c m 9 k d W N 0 Q 2 F 0 Z W d v c n k 8 L 0 l 0 Z W 1 Q Y X R o P j w v S X R l b U x v Y 2 F 0 a W 9 u P j x T d G F i b G V F b n R y a W V z I C 8 + P C 9 J d G V t P j x J d G V t P j x J d G V t T G 9 j Y X R p b 2 4 + P E l 0 Z W 1 U e X B l P k Z v c m 1 1 b G E 8 L 0 l 0 Z W 1 U e X B l P j x J d G V t U G F 0 a D 5 T Z W N 0 a W 9 u M S 9 T d H J h d G V n e V B s Y W 4 v U m V u Y W 1 l Z C U y M E N v b H V t b n M 8 L 0 l 0 Z W 1 Q Y X R o P j w v S X R l b U x v Y 2 F 0 a W 9 u P j x T d G F i b G V F b n R y a W V z I C 8 + P C 9 J d G V t P j x J d G V t P j x J d G V t T G 9 j Y X R p b 2 4 + P E l 0 Z W 1 U e X B l P k Z v c m 1 1 b G E 8 L 0 l 0 Z W 1 U e X B l P j x J d G V t U G F 0 a D 5 T Z W N 0 a W 9 u M S 9 T d H J h d G V n e V B s Y W 4 v R X h w Y W 5 k Z W Q l M j B E a W 1 T Y 2 V u Y X J p b z w v S X R l b V B h d G g + P C 9 J d G V t T G 9 j Y X R p b 2 4 + P F N 0 Y W J s Z U V u d H J p Z X M g L z 4 8 L 0 l 0 Z W 0 + P E l 0 Z W 0 + P E l 0 Z W 1 M b 2 N h d G l v b j 4 8 S X R l b V R 5 c G U + R m 9 y b X V s Y T w v S X R l b V R 5 c G U + P E l 0 Z W 1 Q Y X R o P l N l Y 3 R p b 2 4 x L 1 N 0 c m F 0 Z W d 5 U G x h b i 9 S Z W 5 h b W V k J T I w Q 2 9 s d W 1 u c z E 8 L 0 l 0 Z W 1 Q Y X R o P j w v S X R l b U x v Y 2 F 0 a W 9 u P j x T d G F i b G V F b n R y a W V z I C 8 + P C 9 J d G V t P j w v S X R l b X M + P C 9 M b 2 N h b F B h Y 2 t h Z 2 V N Z X R h Z G F 0 Y U Z p b G U + F g A A A F B L B Q Y A A A A A A A A A A A A A A A A A A A A A A A A m A Q A A A Q A A A N C M n d 8 B F d E R j H o A w E / C l + s B A A A A q + L 7 Z h l 3 t E O t S P I S M 1 7 B 7 g A A A A A C A A A A A A A Q Z g A A A A E A A C A A A A D s 3 E k k r a + c V v W R T w P W / t v B N u p e j 8 G w k m / D L 7 s t i F s t Y w A A A A A O g A A A A A I A A C A A A A B X c h 4 z X 1 Y s O J L P 3 5 y O M s 5 a z l k 0 Y N L C M 4 8 a O O o G M 4 Z k y V A A A A B h X U s v S U e u b X H c h h m 9 B N C q V M b i Y 0 1 j S y Z M J g k 6 c 1 5 a x 3 N K g N o Q t l H n d A i H g 1 Y t P r U t B g o M 6 v g w O 8 A K T h f u v k x Z k r H w P D + r n o y F 7 y a L z z j W 0 k A A A A B X s r Q G d n x j i a m i K K z U q N R a q A J J f 6 H X K k J 9 q m f / 4 Q H M 7 D C p X c X / i u 9 Y h m k A e 0 Z I c 0 O 9 s P M r X J 7 w f K 9 z 1 k g r J X + m < / D a t a M a s h u p > 
</file>

<file path=customXml/itemProps1.xml><?xml version="1.0" encoding="utf-8"?>
<ds:datastoreItem xmlns:ds="http://schemas.openxmlformats.org/officeDocument/2006/customXml" ds:itemID="{DA640E16-B228-4C42-8FC0-8F112BAF84FB}">
  <ds:schemaRefs/>
</ds:datastoreItem>
</file>

<file path=customXml/itemProps2.xml><?xml version="1.0" encoding="utf-8"?>
<ds:datastoreItem xmlns:ds="http://schemas.openxmlformats.org/officeDocument/2006/customXml" ds:itemID="{C09E678D-F13D-448D-9DC6-4D97FFE67E82}">
  <ds:schemaRefs/>
</ds:datastoreItem>
</file>

<file path=customXml/itemProps3.xml><?xml version="1.0" encoding="utf-8"?>
<ds:datastoreItem xmlns:ds="http://schemas.openxmlformats.org/officeDocument/2006/customXml" ds:itemID="{9C55EF64-13C5-40C5-96A9-F9863047C1BC}">
  <ds:schemaRefs/>
</ds:datastoreItem>
</file>

<file path=customXml/itemProps4.xml><?xml version="1.0" encoding="utf-8"?>
<ds:datastoreItem xmlns:ds="http://schemas.openxmlformats.org/officeDocument/2006/customXml" ds:itemID="{1F505FFD-798B-48FC-A987-9BBD05E0F474}">
  <ds:schemaRefs/>
</ds:datastoreItem>
</file>

<file path=customXml/itemProps5.xml><?xml version="1.0" encoding="utf-8"?>
<ds:datastoreItem xmlns:ds="http://schemas.openxmlformats.org/officeDocument/2006/customXml" ds:itemID="{B2EE357D-FC84-40C8-9800-2122CCA4DE5A}">
  <ds:schemaRefs/>
</ds:datastoreItem>
</file>

<file path=customXml/itemProps6.xml><?xml version="1.0" encoding="utf-8"?>
<ds:datastoreItem xmlns:ds="http://schemas.openxmlformats.org/officeDocument/2006/customXml" ds:itemID="{4E6F2D8A-D85F-4929-B129-C2D475F2947A}">
  <ds:schemaRefs/>
</ds:datastoreItem>
</file>

<file path=customXml/itemProps7.xml><?xml version="1.0" encoding="utf-8"?>
<ds:datastoreItem xmlns:ds="http://schemas.openxmlformats.org/officeDocument/2006/customXml" ds:itemID="{1E42D629-7C98-47C4-B484-1D4D8B88E16E}">
  <ds:schemaRefs/>
</ds:datastoreItem>
</file>

<file path=customXml/itemProps8.xml><?xml version="1.0" encoding="utf-8"?>
<ds:datastoreItem xmlns:ds="http://schemas.openxmlformats.org/officeDocument/2006/customXml" ds:itemID="{488E0999-4F95-45BD-8D82-0D8E08587F0E}">
  <ds:schemaRefs/>
</ds:datastoreItem>
</file>

<file path=customXml/itemProps9.xml><?xml version="1.0" encoding="utf-8"?>
<ds:datastoreItem xmlns:ds="http://schemas.openxmlformats.org/officeDocument/2006/customXml" ds:itemID="{0B3CD384-D926-43AF-B8BE-11E10281F308}">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3YearsPlan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sergio</dc:creator>
  <cp:lastModifiedBy>Marian Delibas</cp:lastModifiedBy>
  <dcterms:created xsi:type="dcterms:W3CDTF">2015-06-05T18:17:20Z</dcterms:created>
  <dcterms:modified xsi:type="dcterms:W3CDTF">2023-12-11T14:16:57Z</dcterms:modified>
</cp:coreProperties>
</file>